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0" yWindow="0" windowWidth="17496" windowHeight="11016"/>
  </bookViews>
  <sheets>
    <sheet name="Аркуш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2" i="1"/>
  <c r="J42"/>
  <c r="N148" l="1"/>
  <c r="N21" l="1"/>
  <c r="N152"/>
  <c r="N110"/>
  <c r="L98"/>
  <c r="I141" l="1"/>
  <c r="J141"/>
  <c r="K141"/>
  <c r="L141"/>
  <c r="M141"/>
  <c r="H141"/>
  <c r="K26"/>
  <c r="K25" s="1"/>
  <c r="N178"/>
  <c r="N172"/>
  <c r="N163"/>
  <c r="N155"/>
  <c r="N146"/>
  <c r="N145"/>
  <c r="N144"/>
  <c r="N143"/>
  <c r="N138"/>
  <c r="N111"/>
  <c r="N109"/>
  <c r="N108"/>
  <c r="N103"/>
  <c r="N101"/>
  <c r="N100"/>
  <c r="N95"/>
  <c r="N93"/>
  <c r="N92"/>
  <c r="N88"/>
  <c r="N87"/>
  <c r="N85"/>
  <c r="N84"/>
  <c r="N79"/>
  <c r="N77"/>
  <c r="N76"/>
  <c r="I66"/>
  <c r="J66"/>
  <c r="K66"/>
  <c r="L66"/>
  <c r="M66"/>
  <c r="H66"/>
  <c r="N71"/>
  <c r="N70"/>
  <c r="N69"/>
  <c r="N68"/>
  <c r="I58"/>
  <c r="J58"/>
  <c r="K58"/>
  <c r="L58"/>
  <c r="M58"/>
  <c r="H58"/>
  <c r="N63"/>
  <c r="N62"/>
  <c r="N61"/>
  <c r="N60"/>
  <c r="N55"/>
  <c r="N53"/>
  <c r="N47"/>
  <c r="N44"/>
  <c r="I34"/>
  <c r="J34"/>
  <c r="K34"/>
  <c r="L34"/>
  <c r="M34"/>
  <c r="H34"/>
  <c r="N39"/>
  <c r="N38"/>
  <c r="N37"/>
  <c r="N36"/>
  <c r="N28"/>
  <c r="N23"/>
  <c r="N20"/>
  <c r="N58" l="1"/>
  <c r="N34"/>
  <c r="N66"/>
  <c r="H158"/>
  <c r="J158"/>
  <c r="K158"/>
  <c r="L158"/>
  <c r="M158"/>
  <c r="I158"/>
  <c r="I157" s="1"/>
  <c r="I150"/>
  <c r="J150"/>
  <c r="K150"/>
  <c r="L150"/>
  <c r="M150"/>
  <c r="H150"/>
  <c r="I133"/>
  <c r="J133"/>
  <c r="K133"/>
  <c r="L133"/>
  <c r="M133"/>
  <c r="H133"/>
  <c r="I125"/>
  <c r="J125"/>
  <c r="K125"/>
  <c r="L125"/>
  <c r="M125"/>
  <c r="H125"/>
  <c r="I106"/>
  <c r="J106"/>
  <c r="K106"/>
  <c r="L106"/>
  <c r="M106"/>
  <c r="H106"/>
  <c r="I98"/>
  <c r="J98"/>
  <c r="K98"/>
  <c r="M98"/>
  <c r="H98"/>
  <c r="I90"/>
  <c r="J90"/>
  <c r="K90"/>
  <c r="L90"/>
  <c r="M90"/>
  <c r="H90"/>
  <c r="I82"/>
  <c r="K82"/>
  <c r="L82"/>
  <c r="M82"/>
  <c r="H82"/>
  <c r="I74"/>
  <c r="J74"/>
  <c r="K74"/>
  <c r="L74"/>
  <c r="M74"/>
  <c r="H74"/>
  <c r="I50"/>
  <c r="J50"/>
  <c r="K50"/>
  <c r="L50"/>
  <c r="M50"/>
  <c r="H50"/>
  <c r="N50" s="1"/>
  <c r="I42"/>
  <c r="I41" s="1"/>
  <c r="K42"/>
  <c r="K41" s="1"/>
  <c r="L42"/>
  <c r="L41" s="1"/>
  <c r="M42"/>
  <c r="M41" s="1"/>
  <c r="H42"/>
  <c r="I26"/>
  <c r="I25" s="1"/>
  <c r="J26"/>
  <c r="J25" s="1"/>
  <c r="L26"/>
  <c r="L25" s="1"/>
  <c r="M26"/>
  <c r="M25" s="1"/>
  <c r="H26"/>
  <c r="I18"/>
  <c r="I17" s="1"/>
  <c r="J18"/>
  <c r="J17" s="1"/>
  <c r="K18"/>
  <c r="K17" s="1"/>
  <c r="L18"/>
  <c r="L17" s="1"/>
  <c r="M18"/>
  <c r="M17" s="1"/>
  <c r="H18"/>
  <c r="I170"/>
  <c r="J170"/>
  <c r="K170"/>
  <c r="L170"/>
  <c r="M170"/>
  <c r="H170"/>
  <c r="I168"/>
  <c r="J168"/>
  <c r="K168"/>
  <c r="L168"/>
  <c r="H168"/>
  <c r="I166"/>
  <c r="J166"/>
  <c r="K166"/>
  <c r="L166"/>
  <c r="M166"/>
  <c r="H166"/>
  <c r="N162"/>
  <c r="N161"/>
  <c r="N160"/>
  <c r="N156"/>
  <c r="N154"/>
  <c r="N153"/>
  <c r="N147"/>
  <c r="N141"/>
  <c r="N139"/>
  <c r="N137"/>
  <c r="N136"/>
  <c r="N135"/>
  <c r="N131"/>
  <c r="N129"/>
  <c r="N128"/>
  <c r="N127"/>
  <c r="N123"/>
  <c r="I118"/>
  <c r="J118"/>
  <c r="K118"/>
  <c r="L118"/>
  <c r="M118"/>
  <c r="M177" s="1"/>
  <c r="H118"/>
  <c r="I116"/>
  <c r="J116"/>
  <c r="K116"/>
  <c r="L116"/>
  <c r="M116"/>
  <c r="M176" s="1"/>
  <c r="H116"/>
  <c r="J114"/>
  <c r="I114"/>
  <c r="K114"/>
  <c r="L114"/>
  <c r="M114"/>
  <c r="H114"/>
  <c r="N104"/>
  <c r="N102"/>
  <c r="N96"/>
  <c r="N86"/>
  <c r="N80"/>
  <c r="N72"/>
  <c r="N64"/>
  <c r="N56"/>
  <c r="N54"/>
  <c r="N48"/>
  <c r="N46"/>
  <c r="N45"/>
  <c r="N40"/>
  <c r="N30"/>
  <c r="N29"/>
  <c r="N22"/>
  <c r="H175" l="1"/>
  <c r="I177"/>
  <c r="N125"/>
  <c r="H177"/>
  <c r="N18"/>
  <c r="N90"/>
  <c r="N168"/>
  <c r="H176"/>
  <c r="L177"/>
  <c r="M175"/>
  <c r="M174" s="1"/>
  <c r="I112"/>
  <c r="K164"/>
  <c r="K177"/>
  <c r="N98"/>
  <c r="N114"/>
  <c r="K175"/>
  <c r="H174"/>
  <c r="H164"/>
  <c r="J164"/>
  <c r="M164"/>
  <c r="L164"/>
  <c r="H112"/>
  <c r="M112"/>
  <c r="N133"/>
  <c r="N74"/>
  <c r="I164"/>
  <c r="N82"/>
  <c r="N150"/>
  <c r="L175"/>
  <c r="N170"/>
  <c r="L112"/>
  <c r="K112"/>
  <c r="N106"/>
  <c r="L176"/>
  <c r="K176"/>
  <c r="J112"/>
  <c r="J177"/>
  <c r="N116"/>
  <c r="J176"/>
  <c r="I175"/>
  <c r="N158"/>
  <c r="N166"/>
  <c r="N118"/>
  <c r="I176"/>
  <c r="N42"/>
  <c r="N26"/>
  <c r="J175"/>
  <c r="N94"/>
  <c r="J41"/>
  <c r="N164" l="1"/>
  <c r="N177"/>
  <c r="K174"/>
  <c r="N112"/>
  <c r="J174"/>
  <c r="I174"/>
  <c r="L174"/>
  <c r="N176"/>
  <c r="N175"/>
  <c r="N174" l="1"/>
</calcChain>
</file>

<file path=xl/sharedStrings.xml><?xml version="1.0" encoding="utf-8"?>
<sst xmlns="http://schemas.openxmlformats.org/spreadsheetml/2006/main" count="380" uniqueCount="96">
  <si>
    <t>МЕРОПРИЯТИЯ</t>
  </si>
  <si>
    <t>муниципальной программы «Культура Искитимского района»</t>
  </si>
  <si>
    <t>Наименование мероприятия</t>
  </si>
  <si>
    <t>Наименование показателя</t>
  </si>
  <si>
    <t>Единица измерения</t>
  </si>
  <si>
    <t>Значение показателя, в том числе по годам реализации</t>
  </si>
  <si>
    <t>Ответственный исполнитель</t>
  </si>
  <si>
    <t>Ожидаемый результат</t>
  </si>
  <si>
    <t>Итого</t>
  </si>
  <si>
    <t>Цель: Создание благоприятных условий для творческого развития личности, повышения доступности и качества культурных благ для населения, сохранения нематериального и материального культурного наследия</t>
  </si>
  <si>
    <t>Задача 1. Создание условий для участия граждан в культурной жизни и реализации их творческого потенциала</t>
  </si>
  <si>
    <t>1.1. Обеспечение деятельности (оказание услуг) библиотек</t>
  </si>
  <si>
    <t>количество пользователей, получивших услуги библиотек</t>
  </si>
  <si>
    <t>человек</t>
  </si>
  <si>
    <t>х</t>
  </si>
  <si>
    <t>ЦБС</t>
  </si>
  <si>
    <t>Увеличение количества пользователей удовлетворенных предоставляемыми услугами</t>
  </si>
  <si>
    <t>стоимость единицы</t>
  </si>
  <si>
    <t>тыс. руб.</t>
  </si>
  <si>
    <t>сумма затрат,</t>
  </si>
  <si>
    <t>в том числе:</t>
  </si>
  <si>
    <t>федеральный бюджет</t>
  </si>
  <si>
    <t>областной бюджет</t>
  </si>
  <si>
    <t>бюджет района</t>
  </si>
  <si>
    <t>внебюджетные источники</t>
  </si>
  <si>
    <t>1.2.Комплектование библиотечных фондов</t>
  </si>
  <si>
    <t>количество книг</t>
  </si>
  <si>
    <t>единица</t>
  </si>
  <si>
    <t>Пополнение библиотечного фонда</t>
  </si>
  <si>
    <t>1.3. Подключение библиотек к сети Интернет</t>
  </si>
  <si>
    <t>количество библиотек, подключенных к сети Интернет</t>
  </si>
  <si>
    <t>Развития библиотечного обслуживания через обеспечение доступности жителей, проживающих в сельской местности, к информационным ресурсам</t>
  </si>
  <si>
    <t>1.4. Выполнение муниципального задания на оказание муниципальных услуг (выполнение работ)  МБУК «ЦРКИр»</t>
  </si>
  <si>
    <t>количество выполненных мероприятий в муниципальном задании</t>
  </si>
  <si>
    <t>ЦРКИр</t>
  </si>
  <si>
    <t>Организация деятельности клубных формирований, организация и проведение фестивальных, творческих и культурно-массовых мероприятий</t>
  </si>
  <si>
    <t>1.5. Проведение мероприятий, направленных на духовно-нравственное и патриотическое воспитание</t>
  </si>
  <si>
    <r>
      <t xml:space="preserve">количество мероприятий, </t>
    </r>
    <r>
      <rPr>
        <sz val="9"/>
        <color rgb="FF000000"/>
        <rFont val="Times New Roman"/>
        <family val="1"/>
        <charset val="204"/>
      </rPr>
      <t>направленных на духовно-нравственное и патриотическое воспитание</t>
    </r>
  </si>
  <si>
    <t>ЦРКИр,ЦБС</t>
  </si>
  <si>
    <t>Привитие подрастающему поколению любви к Родине, родному, краю, семье, воспитание высоких духовно-нравственных ценностей населения.</t>
  </si>
  <si>
    <t xml:space="preserve">бюджет района </t>
  </si>
  <si>
    <t>1.6. Проведение мероприятий по противодействию экстремизма и терроризма</t>
  </si>
  <si>
    <r>
      <t>количество мероприятий</t>
    </r>
    <r>
      <rPr>
        <sz val="9"/>
        <color rgb="FF000000"/>
        <rFont val="Times New Roman"/>
        <family val="1"/>
        <charset val="204"/>
      </rPr>
      <t xml:space="preserve"> по противодействию экстремизма и терроризма</t>
    </r>
  </si>
  <si>
    <t>ЦРКИрЦБС</t>
  </si>
  <si>
    <t>Формирование стойкого неприятия обществом идеологии терроризма в различных ее проявлениях</t>
  </si>
  <si>
    <t>1.7. Поддержка и развитие детско-юношеского творчества (стипендия главы)</t>
  </si>
  <si>
    <t>количество стипендиатов</t>
  </si>
  <si>
    <t>Поддержка талантливых детей и молодежи</t>
  </si>
  <si>
    <t>1.8. Организация мероприятий по реализации проекта «Мероприятие года»</t>
  </si>
  <si>
    <r>
      <t xml:space="preserve">количество мероприятий </t>
    </r>
    <r>
      <rPr>
        <sz val="9"/>
        <color rgb="FF000000"/>
        <rFont val="Times New Roman"/>
        <family val="1"/>
        <charset val="204"/>
      </rPr>
      <t>по реализации проекта «Мероприятие года»</t>
    </r>
  </si>
  <si>
    <t>Формирование единого культурного пространства в Искитимском районе</t>
  </si>
  <si>
    <t>1.9. Проведение мероприятий направленных на сохранение, возрождение и пропаганду народной традиционной культуры</t>
  </si>
  <si>
    <r>
      <t>количество мероприятий</t>
    </r>
    <r>
      <rPr>
        <sz val="9"/>
        <color rgb="FF000000"/>
        <rFont val="Times New Roman"/>
        <family val="1"/>
        <charset val="204"/>
      </rPr>
      <t xml:space="preserve"> по сохранению, возрождению и пропаганде народной традиционной культуры</t>
    </r>
  </si>
  <si>
    <r>
      <t>Сохранение б</t>
    </r>
    <r>
      <rPr>
        <sz val="9"/>
        <color rgb="FF000000"/>
        <rFont val="Times New Roman"/>
        <family val="1"/>
        <charset val="204"/>
      </rPr>
      <t>огатейшего достояния народного искусства, традиций русского фольклора и его исторического развития</t>
    </r>
  </si>
  <si>
    <t>1.10. Проведение специальных тематических мероприятий по популяризации имиджа Искитимского района в сфере культуры (юбилеи, церемонии, награждения по итогам года)</t>
  </si>
  <si>
    <r>
      <t>количество мероприятий</t>
    </r>
    <r>
      <rPr>
        <sz val="9"/>
        <color rgb="FF000000"/>
        <rFont val="Times New Roman"/>
        <family val="1"/>
        <charset val="204"/>
      </rPr>
      <t xml:space="preserve"> по популяризации имиджа района</t>
    </r>
  </si>
  <si>
    <t>Привлечение внимания общественности и представителей средств массовой информации к Искитимскому району</t>
  </si>
  <si>
    <t>1.11. Проведение конкурсов и фестивалей среди муниципальных учреждений культуры Искитимского района</t>
  </si>
  <si>
    <r>
      <t>количество конкурсов и фестивалей</t>
    </r>
    <r>
      <rPr>
        <sz val="9"/>
        <color rgb="FF000000"/>
        <rFont val="Times New Roman"/>
        <family val="1"/>
        <charset val="204"/>
      </rPr>
      <t xml:space="preserve"> среди муниципальных учреждений культуры</t>
    </r>
  </si>
  <si>
    <t>ЦРКИр, ЦБС</t>
  </si>
  <si>
    <t xml:space="preserve">Поддержка креативности и инициативы, </t>
  </si>
  <si>
    <t xml:space="preserve"> поиск и внедрение новых технологий,</t>
  </si>
  <si>
    <t>форм и методов работы в деятельность учреждений.</t>
  </si>
  <si>
    <t>1.12. Издание календаря знаменательных дат</t>
  </si>
  <si>
    <r>
      <t xml:space="preserve">количество </t>
    </r>
    <r>
      <rPr>
        <sz val="9"/>
        <color rgb="FF000000"/>
        <rFont val="Times New Roman"/>
        <family val="1"/>
        <charset val="204"/>
      </rPr>
      <t>календарей знаменательных дат</t>
    </r>
  </si>
  <si>
    <t>Привлечение внимания широкой общественности к Искитимскому району</t>
  </si>
  <si>
    <t>Итого затрат по задаче 1, в том числе:</t>
  </si>
  <si>
    <t>Задача 2. Улучшение условий для удовлетворения культурных запросов и духовных потребностей</t>
  </si>
  <si>
    <t>2.1.Проведение ремонта муниципальных учреждений культуры.</t>
  </si>
  <si>
    <t>количество отремонтированных объектов</t>
  </si>
  <si>
    <t>Улучшение и обновление материально-технического состояния учреждений культуры.</t>
  </si>
  <si>
    <t>2.2. Приобретение материальных и технических средств для сельских клубов.</t>
  </si>
  <si>
    <t>количество объектов, получивших материальные и технические средства</t>
  </si>
  <si>
    <t>Улучшение и обновление материально-технического состояния учреждений культуры</t>
  </si>
  <si>
    <t xml:space="preserve">2.3. Государственная поддержка лучших работников муниципальных учреждений культуры, </t>
  </si>
  <si>
    <t>количество поощренных работников муниципальных учреждений культуры</t>
  </si>
  <si>
    <t>Повышение престижа профессий, связанных с культурой района.</t>
  </si>
  <si>
    <t>2.4.Восстановление (ремонт, реставрация, благоустройство) воинских захоронений</t>
  </si>
  <si>
    <t>количество восстановленных воинских  захоронений</t>
  </si>
  <si>
    <t>Формирование у жителей гражданской позиции и чувства гордости за свою страну</t>
  </si>
  <si>
    <t>количество мемориальных знаков</t>
  </si>
  <si>
    <t>Итого затрат по задаче 2, в том числе:</t>
  </si>
  <si>
    <t>Итого затрат на реализацию программы, в том числе:</t>
  </si>
  <si>
    <t>2.5.Создание модельных муниципальных библиотек за счет средств резервного фонда Правительства Российской Федерации</t>
  </si>
  <si>
    <t>Создание в библиотеке информационную, культурно-творческую и психологически комфортную среду</t>
  </si>
  <si>
    <t>Используемые сокращения:</t>
  </si>
  <si>
    <t xml:space="preserve"> ЦБС – МКУК «Искитимская централизованная библиотечная система»</t>
  </si>
  <si>
    <t>ЦРКИр – МБУК «Центр развития культуры Искитимского района»</t>
  </si>
  <si>
    <t>количество установленных мемориальных знаков</t>
  </si>
  <si>
    <t xml:space="preserve">                 к постановлению администрации</t>
  </si>
  <si>
    <t xml:space="preserve">                 ПРИЛОЖЕНИЕ 1</t>
  </si>
  <si>
    <t xml:space="preserve">                 Искитимского района </t>
  </si>
  <si>
    <t xml:space="preserve">                 от 28.04.2022 № 387</t>
  </si>
  <si>
    <t xml:space="preserve">                  к муниципальной программе</t>
  </si>
  <si>
    <t xml:space="preserve">                 "Культура Искитимского района"</t>
  </si>
  <si>
    <t xml:space="preserve">                  "ПРИЛОЖЕНИЕ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</si>
</sst>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5"/>
    </xf>
    <xf numFmtId="0" fontId="1" fillId="0" borderId="0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/>
    <xf numFmtId="0" fontId="0" fillId="0" borderId="9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2" fillId="0" borderId="12" xfId="0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194"/>
  <sheetViews>
    <sheetView tabSelected="1" topLeftCell="E1" workbookViewId="0">
      <selection activeCell="F186" sqref="F186:L186"/>
    </sheetView>
  </sheetViews>
  <sheetFormatPr defaultRowHeight="14.4"/>
  <cols>
    <col min="3" max="3" width="3" customWidth="1"/>
    <col min="4" max="4" width="9.109375" hidden="1" customWidth="1"/>
    <col min="5" max="5" width="21.33203125" customWidth="1"/>
    <col min="6" max="6" width="16.33203125" customWidth="1"/>
    <col min="9" max="11" width="10" bestFit="1" customWidth="1"/>
    <col min="12" max="12" width="13.109375" bestFit="1" customWidth="1"/>
    <col min="14" max="14" width="10" bestFit="1" customWidth="1"/>
    <col min="15" max="15" width="15.88671875" customWidth="1"/>
    <col min="16" max="16" width="27" customWidth="1"/>
  </cols>
  <sheetData>
    <row r="1" spans="2:16" ht="15.6">
      <c r="O1" s="20" t="s">
        <v>90</v>
      </c>
      <c r="P1" s="20"/>
    </row>
    <row r="2" spans="2:16" ht="15.6">
      <c r="O2" s="20" t="s">
        <v>89</v>
      </c>
      <c r="P2" s="20"/>
    </row>
    <row r="3" spans="2:16" ht="15.6">
      <c r="O3" s="20" t="s">
        <v>91</v>
      </c>
      <c r="P3" s="20"/>
    </row>
    <row r="4" spans="2:16" ht="15.6">
      <c r="O4" s="20" t="s">
        <v>92</v>
      </c>
      <c r="P4" s="20"/>
    </row>
    <row r="5" spans="2:16" ht="15.6">
      <c r="O5" s="10"/>
      <c r="P5" s="10"/>
    </row>
    <row r="6" spans="2:16" ht="15.6">
      <c r="O6" s="20" t="s">
        <v>95</v>
      </c>
      <c r="P6" s="20"/>
    </row>
    <row r="7" spans="2:16" ht="15.6">
      <c r="O7" s="20" t="s">
        <v>93</v>
      </c>
      <c r="P7" s="20"/>
    </row>
    <row r="8" spans="2:16" ht="15.6">
      <c r="O8" s="20" t="s">
        <v>94</v>
      </c>
      <c r="P8" s="20"/>
    </row>
    <row r="9" spans="2:16" ht="15" customHeight="1">
      <c r="B9" s="13"/>
      <c r="C9" s="13"/>
      <c r="D9" s="21" t="s">
        <v>0</v>
      </c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2:16" ht="15.75" customHeight="1" thickBot="1">
      <c r="B10" s="21" t="s">
        <v>1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2:16" ht="32.25" customHeight="1" thickBot="1">
      <c r="B11" s="13"/>
      <c r="C11" s="13"/>
      <c r="D11" s="13"/>
      <c r="E11" s="26" t="s">
        <v>2</v>
      </c>
      <c r="F11" s="26" t="s">
        <v>3</v>
      </c>
      <c r="G11" s="26" t="s">
        <v>4</v>
      </c>
      <c r="H11" s="28" t="s">
        <v>5</v>
      </c>
      <c r="I11" s="29"/>
      <c r="J11" s="29"/>
      <c r="K11" s="29"/>
      <c r="L11" s="29"/>
      <c r="M11" s="29"/>
      <c r="N11" s="30"/>
      <c r="O11" s="26" t="s">
        <v>6</v>
      </c>
      <c r="P11" s="26" t="s">
        <v>7</v>
      </c>
    </row>
    <row r="12" spans="2:16" ht="15" thickBot="1">
      <c r="B12" s="13"/>
      <c r="C12" s="13"/>
      <c r="D12" s="13"/>
      <c r="E12" s="27"/>
      <c r="F12" s="27"/>
      <c r="G12" s="27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1" t="s">
        <v>8</v>
      </c>
      <c r="O12" s="27"/>
      <c r="P12" s="27"/>
    </row>
    <row r="13" spans="2:16" ht="15" thickBot="1">
      <c r="B13" s="13"/>
      <c r="C13" s="13"/>
      <c r="D13" s="13"/>
      <c r="E13" s="11">
        <v>1</v>
      </c>
      <c r="F13" s="1">
        <v>2</v>
      </c>
      <c r="G13" s="1">
        <v>3</v>
      </c>
      <c r="H13" s="1">
        <v>4</v>
      </c>
      <c r="I13" s="1">
        <v>5</v>
      </c>
      <c r="J13" s="1">
        <v>6</v>
      </c>
      <c r="K13" s="1">
        <v>7</v>
      </c>
      <c r="L13" s="1">
        <v>8</v>
      </c>
      <c r="M13" s="1">
        <v>9</v>
      </c>
      <c r="N13" s="1">
        <v>10</v>
      </c>
      <c r="O13" s="1">
        <v>11</v>
      </c>
      <c r="P13" s="1">
        <v>12</v>
      </c>
    </row>
    <row r="14" spans="2:16" ht="24" customHeight="1" thickBot="1">
      <c r="B14" s="13"/>
      <c r="C14" s="13"/>
      <c r="D14" s="13"/>
      <c r="E14" s="28" t="s">
        <v>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</row>
    <row r="15" spans="2:16" ht="15" thickBot="1">
      <c r="B15" s="13"/>
      <c r="C15" s="13"/>
      <c r="D15" s="13"/>
      <c r="E15" s="28" t="s">
        <v>10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30"/>
    </row>
    <row r="16" spans="2:16" ht="58.5" customHeight="1" thickBot="1">
      <c r="B16" s="13"/>
      <c r="C16" s="13"/>
      <c r="D16" s="13"/>
      <c r="E16" s="42" t="s">
        <v>11</v>
      </c>
      <c r="F16" s="1" t="s">
        <v>12</v>
      </c>
      <c r="G16" s="1" t="s">
        <v>13</v>
      </c>
      <c r="H16" s="1">
        <v>26277</v>
      </c>
      <c r="I16" s="1">
        <v>26280</v>
      </c>
      <c r="J16" s="1">
        <v>26282</v>
      </c>
      <c r="K16" s="1">
        <v>26282</v>
      </c>
      <c r="L16" s="1">
        <v>26282</v>
      </c>
      <c r="M16" s="1">
        <v>26282</v>
      </c>
      <c r="N16" s="1" t="s">
        <v>14</v>
      </c>
      <c r="O16" s="26" t="s">
        <v>15</v>
      </c>
      <c r="P16" s="26" t="s">
        <v>16</v>
      </c>
    </row>
    <row r="17" spans="2:16" ht="15" thickBot="1">
      <c r="B17" s="13"/>
      <c r="C17" s="13"/>
      <c r="D17" s="13"/>
      <c r="E17" s="43"/>
      <c r="F17" s="1" t="s">
        <v>17</v>
      </c>
      <c r="G17" s="1" t="s">
        <v>18</v>
      </c>
      <c r="H17" s="3">
        <v>1.81789</v>
      </c>
      <c r="I17" s="3">
        <f>I18/I16</f>
        <v>1.8678500761035011</v>
      </c>
      <c r="J17" s="3">
        <f t="shared" ref="J17:M17" si="0">J18/J16</f>
        <v>2.0159843238718516</v>
      </c>
      <c r="K17" s="3">
        <f t="shared" si="0"/>
        <v>0.76485427288638619</v>
      </c>
      <c r="L17" s="3">
        <f t="shared" si="0"/>
        <v>0.83445323795753745</v>
      </c>
      <c r="M17" s="3">
        <f t="shared" si="0"/>
        <v>0.84078076249904887</v>
      </c>
      <c r="N17" s="1" t="s">
        <v>14</v>
      </c>
      <c r="O17" s="37"/>
      <c r="P17" s="37"/>
    </row>
    <row r="18" spans="2:16">
      <c r="B18" s="13"/>
      <c r="C18" s="13"/>
      <c r="D18" s="13"/>
      <c r="E18" s="43"/>
      <c r="F18" s="2" t="s">
        <v>19</v>
      </c>
      <c r="G18" s="26" t="s">
        <v>18</v>
      </c>
      <c r="H18" s="38">
        <f>H20+H21+H22+H23</f>
        <v>47768.9</v>
      </c>
      <c r="I18" s="38">
        <f t="shared" ref="I18:M18" si="1">I20+I21+I22+I23</f>
        <v>49087.100000000006</v>
      </c>
      <c r="J18" s="38">
        <f t="shared" si="1"/>
        <v>52984.100000000006</v>
      </c>
      <c r="K18" s="38">
        <f t="shared" si="1"/>
        <v>20101.900000000001</v>
      </c>
      <c r="L18" s="38">
        <f t="shared" si="1"/>
        <v>21931.1</v>
      </c>
      <c r="M18" s="38">
        <f t="shared" si="1"/>
        <v>22097.4</v>
      </c>
      <c r="N18" s="40">
        <f>SUM(H18:M19)</f>
        <v>213970.5</v>
      </c>
      <c r="O18" s="37"/>
      <c r="P18" s="37"/>
    </row>
    <row r="19" spans="2:16" ht="15" thickBot="1">
      <c r="B19" s="13"/>
      <c r="C19" s="13"/>
      <c r="D19" s="13"/>
      <c r="E19" s="43"/>
      <c r="F19" s="1" t="s">
        <v>20</v>
      </c>
      <c r="G19" s="27"/>
      <c r="H19" s="39"/>
      <c r="I19" s="39"/>
      <c r="J19" s="39"/>
      <c r="K19" s="39"/>
      <c r="L19" s="39"/>
      <c r="M19" s="39"/>
      <c r="N19" s="41"/>
      <c r="O19" s="37"/>
      <c r="P19" s="37"/>
    </row>
    <row r="20" spans="2:16" ht="15" thickBot="1">
      <c r="B20" s="13"/>
      <c r="C20" s="13"/>
      <c r="D20" s="13"/>
      <c r="E20" s="43"/>
      <c r="F20" s="1" t="s">
        <v>21</v>
      </c>
      <c r="G20" s="1" t="s">
        <v>18</v>
      </c>
      <c r="H20" s="8">
        <v>0</v>
      </c>
      <c r="I20" s="8">
        <v>0</v>
      </c>
      <c r="J20" s="8">
        <v>0</v>
      </c>
      <c r="K20" s="8">
        <v>0</v>
      </c>
      <c r="L20" s="9">
        <v>0</v>
      </c>
      <c r="M20" s="9">
        <v>0</v>
      </c>
      <c r="N20" s="9">
        <f>SUM(H20:M20)</f>
        <v>0</v>
      </c>
      <c r="O20" s="37"/>
      <c r="P20" s="37"/>
    </row>
    <row r="21" spans="2:16" ht="15" thickBot="1">
      <c r="B21" s="13"/>
      <c r="C21" s="13"/>
      <c r="D21" s="13"/>
      <c r="E21" s="43"/>
      <c r="F21" s="1" t="s">
        <v>22</v>
      </c>
      <c r="G21" s="1" t="s">
        <v>18</v>
      </c>
      <c r="H21" s="8">
        <v>21580.9</v>
      </c>
      <c r="I21" s="8">
        <v>40234.800000000003</v>
      </c>
      <c r="J21" s="8">
        <v>39276.400000000001</v>
      </c>
      <c r="K21" s="8">
        <v>0</v>
      </c>
      <c r="L21" s="9">
        <v>0</v>
      </c>
      <c r="M21" s="9">
        <v>0</v>
      </c>
      <c r="N21" s="9">
        <f>SUM(H21:M21)</f>
        <v>101092.1</v>
      </c>
      <c r="O21" s="37"/>
      <c r="P21" s="37"/>
    </row>
    <row r="22" spans="2:16" ht="15" thickBot="1">
      <c r="B22" s="13"/>
      <c r="C22" s="13"/>
      <c r="D22" s="13"/>
      <c r="E22" s="43"/>
      <c r="F22" s="1" t="s">
        <v>23</v>
      </c>
      <c r="G22" s="1" t="s">
        <v>18</v>
      </c>
      <c r="H22" s="8">
        <v>26188</v>
      </c>
      <c r="I22" s="8">
        <v>8852.2999999999993</v>
      </c>
      <c r="J22" s="8">
        <v>13707.7</v>
      </c>
      <c r="K22" s="8">
        <v>20101.900000000001</v>
      </c>
      <c r="L22" s="9">
        <v>21931.1</v>
      </c>
      <c r="M22" s="9">
        <v>22097.4</v>
      </c>
      <c r="N22" s="9">
        <f>SUM(H22:M22)</f>
        <v>112878.39999999999</v>
      </c>
      <c r="O22" s="37"/>
      <c r="P22" s="37"/>
    </row>
    <row r="23" spans="2:16" ht="24.6" thickBot="1">
      <c r="B23" s="13"/>
      <c r="C23" s="13"/>
      <c r="D23" s="13"/>
      <c r="E23" s="44"/>
      <c r="F23" s="1" t="s">
        <v>24</v>
      </c>
      <c r="G23" s="1" t="s">
        <v>18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f>SUM(H23:M23)</f>
        <v>0</v>
      </c>
      <c r="O23" s="27"/>
      <c r="P23" s="27"/>
    </row>
    <row r="24" spans="2:16" ht="15" thickBot="1">
      <c r="B24" s="13"/>
      <c r="C24" s="13"/>
      <c r="D24" s="13"/>
      <c r="E24" s="42" t="s">
        <v>25</v>
      </c>
      <c r="F24" s="1" t="s">
        <v>26</v>
      </c>
      <c r="G24" s="1" t="s">
        <v>27</v>
      </c>
      <c r="H24" s="1">
        <v>0</v>
      </c>
      <c r="I24" s="1">
        <v>3276</v>
      </c>
      <c r="J24" s="1">
        <v>1903</v>
      </c>
      <c r="K24" s="1">
        <v>1903</v>
      </c>
      <c r="L24" s="1">
        <v>1903</v>
      </c>
      <c r="M24" s="1">
        <v>2</v>
      </c>
      <c r="N24" s="1"/>
      <c r="O24" s="26" t="s">
        <v>15</v>
      </c>
      <c r="P24" s="26" t="s">
        <v>28</v>
      </c>
    </row>
    <row r="25" spans="2:16" ht="15" thickBot="1">
      <c r="B25" s="13"/>
      <c r="C25" s="13"/>
      <c r="D25" s="13"/>
      <c r="E25" s="43"/>
      <c r="F25" s="1" t="s">
        <v>17</v>
      </c>
      <c r="G25" s="1" t="s">
        <v>18</v>
      </c>
      <c r="H25" s="9">
        <v>0</v>
      </c>
      <c r="I25" s="9">
        <f>I26/I24</f>
        <v>0.47707570207570205</v>
      </c>
      <c r="J25" s="9">
        <f>J26/J24</f>
        <v>0.81734104046242773</v>
      </c>
      <c r="K25" s="9">
        <f t="shared" ref="K25:M25" si="2">K26/K24</f>
        <v>0.81734104046242784</v>
      </c>
      <c r="L25" s="9">
        <f t="shared" si="2"/>
        <v>0.81734104046242784</v>
      </c>
      <c r="M25" s="9">
        <f t="shared" si="2"/>
        <v>0.35</v>
      </c>
      <c r="N25" s="1" t="s">
        <v>14</v>
      </c>
      <c r="O25" s="37"/>
      <c r="P25" s="37"/>
    </row>
    <row r="26" spans="2:16">
      <c r="B26" s="13"/>
      <c r="C26" s="13"/>
      <c r="D26" s="13"/>
      <c r="E26" s="43"/>
      <c r="F26" s="2" t="s">
        <v>19</v>
      </c>
      <c r="G26" s="26" t="s">
        <v>18</v>
      </c>
      <c r="H26" s="40">
        <f>SUM(H28:H31)</f>
        <v>0</v>
      </c>
      <c r="I26" s="40">
        <f t="shared" ref="I26:M26" si="3">SUM(I28:I31)</f>
        <v>1562.8999999999999</v>
      </c>
      <c r="J26" s="40">
        <f t="shared" si="3"/>
        <v>1555.3999999999999</v>
      </c>
      <c r="K26" s="40">
        <f>SUM(K28:K31)</f>
        <v>1555.4</v>
      </c>
      <c r="L26" s="40">
        <f t="shared" si="3"/>
        <v>1555.4</v>
      </c>
      <c r="M26" s="40">
        <f t="shared" si="3"/>
        <v>0.7</v>
      </c>
      <c r="N26" s="40">
        <f>SUM(H26:M27)</f>
        <v>6229.8</v>
      </c>
      <c r="O26" s="37"/>
      <c r="P26" s="37"/>
    </row>
    <row r="27" spans="2:16" ht="15" thickBot="1">
      <c r="B27" s="13"/>
      <c r="C27" s="13"/>
      <c r="D27" s="13"/>
      <c r="E27" s="43"/>
      <c r="F27" s="1" t="s">
        <v>20</v>
      </c>
      <c r="G27" s="27"/>
      <c r="H27" s="41"/>
      <c r="I27" s="41"/>
      <c r="J27" s="41"/>
      <c r="K27" s="41"/>
      <c r="L27" s="41"/>
      <c r="M27" s="41"/>
      <c r="N27" s="41"/>
      <c r="O27" s="37"/>
      <c r="P27" s="37"/>
    </row>
    <row r="28" spans="2:16" ht="15" thickBot="1">
      <c r="B28" s="13"/>
      <c r="C28" s="13"/>
      <c r="D28" s="13"/>
      <c r="E28" s="43"/>
      <c r="F28" s="1" t="s">
        <v>21</v>
      </c>
      <c r="G28" s="1" t="s">
        <v>18</v>
      </c>
      <c r="H28" s="9">
        <v>0</v>
      </c>
      <c r="I28" s="9">
        <v>0</v>
      </c>
      <c r="J28" s="9">
        <v>591.9</v>
      </c>
      <c r="K28" s="9">
        <v>0</v>
      </c>
      <c r="L28" s="9">
        <v>0</v>
      </c>
      <c r="M28" s="9">
        <v>0</v>
      </c>
      <c r="N28" s="9">
        <f>SUM(H28:M28)</f>
        <v>591.9</v>
      </c>
      <c r="O28" s="37"/>
      <c r="P28" s="37"/>
    </row>
    <row r="29" spans="2:16" ht="15" thickBot="1">
      <c r="B29" s="13"/>
      <c r="C29" s="13"/>
      <c r="D29" s="13"/>
      <c r="E29" s="43"/>
      <c r="F29" s="1" t="s">
        <v>22</v>
      </c>
      <c r="G29" s="1" t="s">
        <v>18</v>
      </c>
      <c r="H29" s="9">
        <v>0</v>
      </c>
      <c r="I29" s="9">
        <v>1538.8</v>
      </c>
      <c r="J29" s="9">
        <v>919.9</v>
      </c>
      <c r="K29" s="9">
        <v>1533.7</v>
      </c>
      <c r="L29" s="9">
        <v>1533.7</v>
      </c>
      <c r="M29" s="9">
        <v>0</v>
      </c>
      <c r="N29" s="9">
        <f>SUM(H29:M29)</f>
        <v>5526.0999999999995</v>
      </c>
      <c r="O29" s="37"/>
      <c r="P29" s="37"/>
    </row>
    <row r="30" spans="2:16" ht="15" thickBot="1">
      <c r="B30" s="13"/>
      <c r="C30" s="13"/>
      <c r="D30" s="13"/>
      <c r="E30" s="43"/>
      <c r="F30" s="1" t="s">
        <v>23</v>
      </c>
      <c r="G30" s="1" t="s">
        <v>18</v>
      </c>
      <c r="H30" s="9">
        <v>0</v>
      </c>
      <c r="I30" s="9">
        <v>24.1</v>
      </c>
      <c r="J30" s="9">
        <v>43.6</v>
      </c>
      <c r="K30" s="9">
        <v>21.7</v>
      </c>
      <c r="L30" s="9">
        <v>21.7</v>
      </c>
      <c r="M30" s="9">
        <v>0.7</v>
      </c>
      <c r="N30" s="9">
        <f>SUM(H30:M30)</f>
        <v>111.80000000000001</v>
      </c>
      <c r="O30" s="37"/>
      <c r="P30" s="37"/>
    </row>
    <row r="31" spans="2:16" ht="24.6" thickBot="1">
      <c r="B31" s="13"/>
      <c r="C31" s="13"/>
      <c r="D31" s="13"/>
      <c r="E31" s="44"/>
      <c r="F31" s="1" t="s">
        <v>24</v>
      </c>
      <c r="G31" s="1" t="s">
        <v>18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27"/>
      <c r="P31" s="27"/>
    </row>
    <row r="32" spans="2:16" ht="48.6" thickBot="1">
      <c r="B32" s="13"/>
      <c r="C32" s="13"/>
      <c r="D32" s="13"/>
      <c r="E32" s="31" t="s">
        <v>29</v>
      </c>
      <c r="F32" s="1" t="s">
        <v>30</v>
      </c>
      <c r="G32" s="1" t="s">
        <v>27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34" t="s">
        <v>15</v>
      </c>
      <c r="P32" s="34" t="s">
        <v>31</v>
      </c>
    </row>
    <row r="33" spans="2:16" ht="15" thickBot="1">
      <c r="B33" s="13"/>
      <c r="C33" s="13"/>
      <c r="D33" s="13"/>
      <c r="E33" s="32"/>
      <c r="F33" s="1" t="s">
        <v>17</v>
      </c>
      <c r="G33" s="1" t="s">
        <v>18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 t="s">
        <v>14</v>
      </c>
      <c r="O33" s="35"/>
      <c r="P33" s="35"/>
    </row>
    <row r="34" spans="2:16">
      <c r="B34" s="13"/>
      <c r="C34" s="13"/>
      <c r="D34" s="13"/>
      <c r="E34" s="32"/>
      <c r="F34" s="2" t="s">
        <v>19</v>
      </c>
      <c r="G34" s="26" t="s">
        <v>18</v>
      </c>
      <c r="H34" s="40">
        <f>SUM(H36:H39)</f>
        <v>0</v>
      </c>
      <c r="I34" s="40">
        <f t="shared" ref="I34:M34" si="4">SUM(I36:I39)</f>
        <v>0</v>
      </c>
      <c r="J34" s="40">
        <f t="shared" si="4"/>
        <v>0</v>
      </c>
      <c r="K34" s="40">
        <f t="shared" si="4"/>
        <v>0</v>
      </c>
      <c r="L34" s="40">
        <f t="shared" si="4"/>
        <v>0</v>
      </c>
      <c r="M34" s="40">
        <f t="shared" si="4"/>
        <v>0</v>
      </c>
      <c r="N34" s="40">
        <f>SUM(H34:M35)</f>
        <v>0</v>
      </c>
      <c r="O34" s="35"/>
      <c r="P34" s="35"/>
    </row>
    <row r="35" spans="2:16" ht="15" thickBot="1">
      <c r="B35" s="13"/>
      <c r="C35" s="13"/>
      <c r="D35" s="13"/>
      <c r="E35" s="32"/>
      <c r="F35" s="1" t="s">
        <v>20</v>
      </c>
      <c r="G35" s="27"/>
      <c r="H35" s="41"/>
      <c r="I35" s="41"/>
      <c r="J35" s="41"/>
      <c r="K35" s="41"/>
      <c r="L35" s="41"/>
      <c r="M35" s="41"/>
      <c r="N35" s="41"/>
      <c r="O35" s="35"/>
      <c r="P35" s="35"/>
    </row>
    <row r="36" spans="2:16" ht="15" thickBot="1">
      <c r="B36" s="13"/>
      <c r="C36" s="13"/>
      <c r="D36" s="13"/>
      <c r="E36" s="32"/>
      <c r="F36" s="1" t="s">
        <v>21</v>
      </c>
      <c r="G36" s="1" t="s">
        <v>18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f>SUM(H36:M36)</f>
        <v>0</v>
      </c>
      <c r="O36" s="35"/>
      <c r="P36" s="35"/>
    </row>
    <row r="37" spans="2:16" ht="15" thickBot="1">
      <c r="B37" s="13"/>
      <c r="C37" s="13"/>
      <c r="D37" s="13"/>
      <c r="E37" s="32"/>
      <c r="F37" s="1" t="s">
        <v>22</v>
      </c>
      <c r="G37" s="1" t="s">
        <v>18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9">
        <f>SUM(H37:M37)</f>
        <v>0</v>
      </c>
      <c r="O37" s="35"/>
      <c r="P37" s="35"/>
    </row>
    <row r="38" spans="2:16" ht="15" thickBot="1">
      <c r="B38" s="13"/>
      <c r="C38" s="13"/>
      <c r="D38" s="13"/>
      <c r="E38" s="32"/>
      <c r="F38" s="1" t="s">
        <v>23</v>
      </c>
      <c r="G38" s="1" t="s">
        <v>18</v>
      </c>
      <c r="H38" s="9">
        <v>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f>SUM(H38:M38)</f>
        <v>0</v>
      </c>
      <c r="O38" s="35"/>
      <c r="P38" s="35"/>
    </row>
    <row r="39" spans="2:16" ht="24.6" thickBot="1">
      <c r="B39" s="13"/>
      <c r="C39" s="13"/>
      <c r="D39" s="13"/>
      <c r="E39" s="33"/>
      <c r="F39" s="1" t="s">
        <v>24</v>
      </c>
      <c r="G39" s="1" t="s">
        <v>18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f>SUM(H39:M39)</f>
        <v>0</v>
      </c>
      <c r="O39" s="36"/>
      <c r="P39" s="36"/>
    </row>
    <row r="40" spans="2:16" ht="66" customHeight="1" thickBot="1">
      <c r="B40" s="13"/>
      <c r="C40" s="13"/>
      <c r="D40" s="13"/>
      <c r="E40" s="42" t="s">
        <v>32</v>
      </c>
      <c r="F40" s="1" t="s">
        <v>33</v>
      </c>
      <c r="G40" s="1" t="s">
        <v>27</v>
      </c>
      <c r="H40" s="1">
        <v>42</v>
      </c>
      <c r="I40" s="1">
        <v>42</v>
      </c>
      <c r="J40" s="1">
        <v>42</v>
      </c>
      <c r="K40" s="1">
        <v>40</v>
      </c>
      <c r="L40" s="1">
        <v>40</v>
      </c>
      <c r="M40" s="1">
        <v>40</v>
      </c>
      <c r="N40" s="1">
        <f>SUM(H40:M40)</f>
        <v>246</v>
      </c>
      <c r="O40" s="26" t="s">
        <v>34</v>
      </c>
      <c r="P40" s="26" t="s">
        <v>35</v>
      </c>
    </row>
    <row r="41" spans="2:16" ht="15" thickBot="1">
      <c r="B41" s="13"/>
      <c r="C41" s="13"/>
      <c r="D41" s="13"/>
      <c r="E41" s="43"/>
      <c r="F41" s="1" t="s">
        <v>17</v>
      </c>
      <c r="G41" s="1" t="s">
        <v>18</v>
      </c>
      <c r="H41" s="8">
        <v>305.3</v>
      </c>
      <c r="I41" s="8">
        <f>I42/I40</f>
        <v>309.81904761904764</v>
      </c>
      <c r="J41" s="8">
        <f>J42/J40</f>
        <v>306.56904761904764</v>
      </c>
      <c r="K41" s="8">
        <f t="shared" ref="K41:M41" si="5">K42/K40</f>
        <v>165.3175</v>
      </c>
      <c r="L41" s="8">
        <f t="shared" si="5"/>
        <v>184.31</v>
      </c>
      <c r="M41" s="8">
        <f t="shared" si="5"/>
        <v>232.41249999999999</v>
      </c>
      <c r="N41" s="1" t="s">
        <v>14</v>
      </c>
      <c r="O41" s="37"/>
      <c r="P41" s="37"/>
    </row>
    <row r="42" spans="2:16">
      <c r="B42" s="13"/>
      <c r="C42" s="13"/>
      <c r="D42" s="13"/>
      <c r="E42" s="43"/>
      <c r="F42" s="2" t="s">
        <v>19</v>
      </c>
      <c r="G42" s="26" t="s">
        <v>18</v>
      </c>
      <c r="H42" s="38">
        <f>SUM(H44:H47)</f>
        <v>12822.6</v>
      </c>
      <c r="I42" s="38">
        <f t="shared" ref="I42:M42" si="6">SUM(I44:I47)</f>
        <v>13012.400000000001</v>
      </c>
      <c r="J42" s="38">
        <f>SUM(J44:J47)</f>
        <v>12875.9</v>
      </c>
      <c r="K42" s="38">
        <f t="shared" si="6"/>
        <v>6612.7</v>
      </c>
      <c r="L42" s="38">
        <f t="shared" si="6"/>
        <v>7372.4</v>
      </c>
      <c r="M42" s="38">
        <f t="shared" si="6"/>
        <v>9296.5</v>
      </c>
      <c r="N42" s="40">
        <f>SUM(H42:M43)</f>
        <v>61992.5</v>
      </c>
      <c r="O42" s="37"/>
      <c r="P42" s="37"/>
    </row>
    <row r="43" spans="2:16" ht="15" thickBot="1">
      <c r="B43" s="13"/>
      <c r="C43" s="13"/>
      <c r="D43" s="13"/>
      <c r="E43" s="43"/>
      <c r="F43" s="1" t="s">
        <v>20</v>
      </c>
      <c r="G43" s="27"/>
      <c r="H43" s="39"/>
      <c r="I43" s="39"/>
      <c r="J43" s="39"/>
      <c r="K43" s="39"/>
      <c r="L43" s="39"/>
      <c r="M43" s="39"/>
      <c r="N43" s="41"/>
      <c r="O43" s="37"/>
      <c r="P43" s="37"/>
    </row>
    <row r="44" spans="2:16" ht="15" thickBot="1">
      <c r="B44" s="13"/>
      <c r="C44" s="13"/>
      <c r="D44" s="13"/>
      <c r="E44" s="43"/>
      <c r="F44" s="1" t="s">
        <v>21</v>
      </c>
      <c r="G44" s="1" t="s">
        <v>18</v>
      </c>
      <c r="H44" s="8">
        <v>0</v>
      </c>
      <c r="I44" s="8">
        <v>0</v>
      </c>
      <c r="J44" s="8">
        <v>0</v>
      </c>
      <c r="K44" s="8">
        <v>0</v>
      </c>
      <c r="L44" s="9">
        <v>0</v>
      </c>
      <c r="M44" s="9">
        <v>0</v>
      </c>
      <c r="N44" s="9">
        <f>SUM(H44:M44)</f>
        <v>0</v>
      </c>
      <c r="O44" s="37"/>
      <c r="P44" s="37"/>
    </row>
    <row r="45" spans="2:16" ht="15" thickBot="1">
      <c r="B45" s="13"/>
      <c r="C45" s="13"/>
      <c r="D45" s="13"/>
      <c r="E45" s="43"/>
      <c r="F45" s="1" t="s">
        <v>22</v>
      </c>
      <c r="G45" s="1" t="s">
        <v>18</v>
      </c>
      <c r="H45" s="8">
        <v>769.5</v>
      </c>
      <c r="I45" s="8">
        <v>397.7</v>
      </c>
      <c r="J45" s="8">
        <v>484</v>
      </c>
      <c r="K45" s="8">
        <v>0</v>
      </c>
      <c r="L45" s="9">
        <v>0</v>
      </c>
      <c r="M45" s="9">
        <v>0</v>
      </c>
      <c r="N45" s="9">
        <f>SUM(H45:M45)</f>
        <v>1651.2</v>
      </c>
      <c r="O45" s="37"/>
      <c r="P45" s="37"/>
    </row>
    <row r="46" spans="2:16" ht="15" thickBot="1">
      <c r="B46" s="13"/>
      <c r="C46" s="13"/>
      <c r="D46" s="13"/>
      <c r="E46" s="43"/>
      <c r="F46" s="1" t="s">
        <v>23</v>
      </c>
      <c r="G46" s="1" t="s">
        <v>18</v>
      </c>
      <c r="H46" s="8">
        <v>12053.1</v>
      </c>
      <c r="I46" s="8">
        <v>12614.7</v>
      </c>
      <c r="J46" s="8">
        <v>12391.9</v>
      </c>
      <c r="K46" s="8">
        <v>6612.7</v>
      </c>
      <c r="L46" s="9">
        <v>7372.4</v>
      </c>
      <c r="M46" s="9">
        <v>9296.5</v>
      </c>
      <c r="N46" s="9">
        <f>SUM(H46:M46)</f>
        <v>60341.3</v>
      </c>
      <c r="O46" s="37"/>
      <c r="P46" s="37"/>
    </row>
    <row r="47" spans="2:16" ht="24.6" thickBot="1">
      <c r="B47" s="13"/>
      <c r="C47" s="13"/>
      <c r="D47" s="13"/>
      <c r="E47" s="44"/>
      <c r="F47" s="1" t="s">
        <v>24</v>
      </c>
      <c r="G47" s="1" t="s">
        <v>18</v>
      </c>
      <c r="H47" s="9">
        <v>0</v>
      </c>
      <c r="I47" s="9">
        <v>0</v>
      </c>
      <c r="J47" s="9">
        <v>0</v>
      </c>
      <c r="K47" s="9">
        <v>0</v>
      </c>
      <c r="L47" s="9">
        <v>0</v>
      </c>
      <c r="M47" s="9">
        <v>0</v>
      </c>
      <c r="N47" s="9">
        <f>SUM(H47:M47)</f>
        <v>0</v>
      </c>
      <c r="O47" s="27"/>
      <c r="P47" s="27"/>
    </row>
    <row r="48" spans="2:16" ht="84" customHeight="1" thickBot="1">
      <c r="B48" s="13"/>
      <c r="C48" s="13"/>
      <c r="D48" s="13"/>
      <c r="E48" s="42" t="s">
        <v>36</v>
      </c>
      <c r="F48" s="1" t="s">
        <v>37</v>
      </c>
      <c r="G48" s="1" t="s">
        <v>27</v>
      </c>
      <c r="H48" s="1">
        <v>5</v>
      </c>
      <c r="I48" s="1">
        <v>5</v>
      </c>
      <c r="J48" s="1">
        <v>5</v>
      </c>
      <c r="K48" s="1">
        <v>4</v>
      </c>
      <c r="L48" s="1">
        <v>4</v>
      </c>
      <c r="M48" s="1">
        <v>4</v>
      </c>
      <c r="N48" s="1">
        <f>SUM(H48:M48)</f>
        <v>27</v>
      </c>
      <c r="O48" s="26" t="s">
        <v>38</v>
      </c>
      <c r="P48" s="42" t="s">
        <v>39</v>
      </c>
    </row>
    <row r="49" spans="2:16" ht="15" thickBot="1">
      <c r="B49" s="13"/>
      <c r="C49" s="13"/>
      <c r="D49" s="13"/>
      <c r="E49" s="43"/>
      <c r="F49" s="1" t="s">
        <v>17</v>
      </c>
      <c r="G49" s="1" t="s">
        <v>18</v>
      </c>
      <c r="H49" s="9">
        <v>46</v>
      </c>
      <c r="I49" s="9">
        <v>46.9</v>
      </c>
      <c r="J49" s="9">
        <v>23.8</v>
      </c>
      <c r="K49" s="9">
        <v>20</v>
      </c>
      <c r="L49" s="9">
        <v>20</v>
      </c>
      <c r="M49" s="9">
        <v>20</v>
      </c>
      <c r="N49" s="1" t="s">
        <v>14</v>
      </c>
      <c r="O49" s="37"/>
      <c r="P49" s="43"/>
    </row>
    <row r="50" spans="2:16">
      <c r="B50" s="13"/>
      <c r="C50" s="13"/>
      <c r="D50" s="13"/>
      <c r="E50" s="43"/>
      <c r="F50" s="2" t="s">
        <v>19</v>
      </c>
      <c r="G50" s="26" t="s">
        <v>18</v>
      </c>
      <c r="H50" s="40">
        <f>SUM(H52:H55)</f>
        <v>230</v>
      </c>
      <c r="I50" s="40">
        <f t="shared" ref="I50:M50" si="7">SUM(I52:I55)</f>
        <v>234.5</v>
      </c>
      <c r="J50" s="40">
        <f t="shared" si="7"/>
        <v>139</v>
      </c>
      <c r="K50" s="40">
        <f t="shared" si="7"/>
        <v>80</v>
      </c>
      <c r="L50" s="40">
        <f t="shared" si="7"/>
        <v>80</v>
      </c>
      <c r="M50" s="40">
        <f t="shared" si="7"/>
        <v>80</v>
      </c>
      <c r="N50" s="40">
        <f>SUM(H50:M51)</f>
        <v>843.5</v>
      </c>
      <c r="O50" s="37"/>
      <c r="P50" s="43"/>
    </row>
    <row r="51" spans="2:16" ht="15" thickBot="1">
      <c r="B51" s="13"/>
      <c r="C51" s="13"/>
      <c r="D51" s="13"/>
      <c r="E51" s="43"/>
      <c r="F51" s="1" t="s">
        <v>20</v>
      </c>
      <c r="G51" s="27"/>
      <c r="H51" s="41"/>
      <c r="I51" s="41"/>
      <c r="J51" s="41"/>
      <c r="K51" s="41"/>
      <c r="L51" s="41"/>
      <c r="M51" s="41"/>
      <c r="N51" s="41"/>
      <c r="O51" s="37"/>
      <c r="P51" s="43"/>
    </row>
    <row r="52" spans="2:16" ht="15" thickBot="1">
      <c r="B52" s="13"/>
      <c r="C52" s="13"/>
      <c r="D52" s="13"/>
      <c r="E52" s="43"/>
      <c r="F52" s="1" t="s">
        <v>21</v>
      </c>
      <c r="G52" s="1" t="s">
        <v>18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37"/>
      <c r="P52" s="43"/>
    </row>
    <row r="53" spans="2:16" ht="15" thickBot="1">
      <c r="B53" s="13"/>
      <c r="C53" s="13"/>
      <c r="D53" s="13"/>
      <c r="E53" s="43"/>
      <c r="F53" s="1" t="s">
        <v>22</v>
      </c>
      <c r="G53" s="1" t="s">
        <v>18</v>
      </c>
      <c r="H53" s="9">
        <v>0</v>
      </c>
      <c r="I53" s="9">
        <v>0</v>
      </c>
      <c r="J53" s="9">
        <v>0</v>
      </c>
      <c r="K53" s="9">
        <v>0</v>
      </c>
      <c r="L53" s="9">
        <v>0</v>
      </c>
      <c r="M53" s="9">
        <v>0</v>
      </c>
      <c r="N53" s="9">
        <f>SUM(H53:M53)</f>
        <v>0</v>
      </c>
      <c r="O53" s="37"/>
      <c r="P53" s="43"/>
    </row>
    <row r="54" spans="2:16" ht="15" thickBot="1">
      <c r="B54" s="13"/>
      <c r="C54" s="13"/>
      <c r="D54" s="13"/>
      <c r="E54" s="43"/>
      <c r="F54" s="1" t="s">
        <v>40</v>
      </c>
      <c r="G54" s="1" t="s">
        <v>18</v>
      </c>
      <c r="H54" s="9">
        <v>230</v>
      </c>
      <c r="I54" s="9">
        <v>234.5</v>
      </c>
      <c r="J54" s="9">
        <v>139</v>
      </c>
      <c r="K54" s="9">
        <v>80</v>
      </c>
      <c r="L54" s="9">
        <v>80</v>
      </c>
      <c r="M54" s="9">
        <v>80</v>
      </c>
      <c r="N54" s="9">
        <f>SUM(H54:M54)</f>
        <v>843.5</v>
      </c>
      <c r="O54" s="37"/>
      <c r="P54" s="43"/>
    </row>
    <row r="55" spans="2:16" ht="24.6" thickBot="1">
      <c r="B55" s="13"/>
      <c r="C55" s="13"/>
      <c r="D55" s="13"/>
      <c r="E55" s="44"/>
      <c r="F55" s="1" t="s">
        <v>24</v>
      </c>
      <c r="G55" s="1" t="s">
        <v>18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f>SUM(H55:M55)</f>
        <v>0</v>
      </c>
      <c r="O55" s="27"/>
      <c r="P55" s="44"/>
    </row>
    <row r="56" spans="2:16" ht="62.25" customHeight="1" thickBot="1">
      <c r="B56" s="13"/>
      <c r="C56" s="13"/>
      <c r="D56" s="13"/>
      <c r="E56" s="42" t="s">
        <v>41</v>
      </c>
      <c r="F56" s="1" t="s">
        <v>42</v>
      </c>
      <c r="G56" s="1" t="s">
        <v>27</v>
      </c>
      <c r="H56" s="1">
        <v>2</v>
      </c>
      <c r="I56" s="1">
        <v>2</v>
      </c>
      <c r="J56" s="1">
        <v>2</v>
      </c>
      <c r="K56" s="1">
        <v>2</v>
      </c>
      <c r="L56" s="1">
        <v>2</v>
      </c>
      <c r="M56" s="1">
        <v>2</v>
      </c>
      <c r="N56" s="1">
        <f>SUM(H56:M56)</f>
        <v>12</v>
      </c>
      <c r="O56" s="26" t="s">
        <v>43</v>
      </c>
      <c r="P56" s="26" t="s">
        <v>44</v>
      </c>
    </row>
    <row r="57" spans="2:16" ht="15" thickBot="1">
      <c r="B57" s="13"/>
      <c r="C57" s="13"/>
      <c r="D57" s="13"/>
      <c r="E57" s="43"/>
      <c r="F57" s="1" t="s">
        <v>17</v>
      </c>
      <c r="G57" s="1" t="s">
        <v>18</v>
      </c>
      <c r="H57" s="9">
        <v>0</v>
      </c>
      <c r="I57" s="9">
        <v>0</v>
      </c>
      <c r="J57" s="9">
        <v>0</v>
      </c>
      <c r="K57" s="9">
        <v>0</v>
      </c>
      <c r="L57" s="9">
        <v>0</v>
      </c>
      <c r="M57" s="9">
        <v>0</v>
      </c>
      <c r="N57" s="1" t="s">
        <v>14</v>
      </c>
      <c r="O57" s="37"/>
      <c r="P57" s="37"/>
    </row>
    <row r="58" spans="2:16">
      <c r="B58" s="13"/>
      <c r="C58" s="13"/>
      <c r="D58" s="13"/>
      <c r="E58" s="43"/>
      <c r="F58" s="2" t="s">
        <v>19</v>
      </c>
      <c r="G58" s="26" t="s">
        <v>18</v>
      </c>
      <c r="H58" s="40">
        <f>SUM(H60:H63)</f>
        <v>0</v>
      </c>
      <c r="I58" s="40">
        <f t="shared" ref="I58:M58" si="8">SUM(I60:I63)</f>
        <v>0</v>
      </c>
      <c r="J58" s="40">
        <f t="shared" si="8"/>
        <v>0</v>
      </c>
      <c r="K58" s="40">
        <f t="shared" si="8"/>
        <v>0</v>
      </c>
      <c r="L58" s="40">
        <f t="shared" si="8"/>
        <v>0</v>
      </c>
      <c r="M58" s="40">
        <f t="shared" si="8"/>
        <v>0</v>
      </c>
      <c r="N58" s="40">
        <f>SUM(H58:M59)</f>
        <v>0</v>
      </c>
      <c r="O58" s="37"/>
      <c r="P58" s="37"/>
    </row>
    <row r="59" spans="2:16" ht="15" thickBot="1">
      <c r="B59" s="13"/>
      <c r="C59" s="13"/>
      <c r="D59" s="13"/>
      <c r="E59" s="43"/>
      <c r="F59" s="1" t="s">
        <v>20</v>
      </c>
      <c r="G59" s="27"/>
      <c r="H59" s="41"/>
      <c r="I59" s="41"/>
      <c r="J59" s="41"/>
      <c r="K59" s="41"/>
      <c r="L59" s="41"/>
      <c r="M59" s="41"/>
      <c r="N59" s="41"/>
      <c r="O59" s="37"/>
      <c r="P59" s="37"/>
    </row>
    <row r="60" spans="2:16" ht="15" thickBot="1">
      <c r="B60" s="13"/>
      <c r="C60" s="13"/>
      <c r="D60" s="13"/>
      <c r="E60" s="43"/>
      <c r="F60" s="1" t="s">
        <v>21</v>
      </c>
      <c r="G60" s="1" t="s">
        <v>18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f>SUM(H60:M60)</f>
        <v>0</v>
      </c>
      <c r="O60" s="37"/>
      <c r="P60" s="37"/>
    </row>
    <row r="61" spans="2:16" ht="15" thickBot="1">
      <c r="B61" s="13"/>
      <c r="C61" s="13"/>
      <c r="D61" s="13"/>
      <c r="E61" s="43"/>
      <c r="F61" s="1" t="s">
        <v>22</v>
      </c>
      <c r="G61" s="1" t="s">
        <v>18</v>
      </c>
      <c r="H61" s="9">
        <v>0</v>
      </c>
      <c r="I61" s="9">
        <v>0</v>
      </c>
      <c r="J61" s="9">
        <v>0</v>
      </c>
      <c r="K61" s="9">
        <v>0</v>
      </c>
      <c r="L61" s="9">
        <v>0</v>
      </c>
      <c r="M61" s="9">
        <v>0</v>
      </c>
      <c r="N61" s="9">
        <f>SUM(H61:M61)</f>
        <v>0</v>
      </c>
      <c r="O61" s="37"/>
      <c r="P61" s="37"/>
    </row>
    <row r="62" spans="2:16" ht="15" thickBot="1">
      <c r="B62" s="13"/>
      <c r="C62" s="13"/>
      <c r="D62" s="13"/>
      <c r="E62" s="43"/>
      <c r="F62" s="1" t="s">
        <v>23</v>
      </c>
      <c r="G62" s="1" t="s">
        <v>18</v>
      </c>
      <c r="H62" s="9">
        <v>0</v>
      </c>
      <c r="I62" s="9">
        <v>0</v>
      </c>
      <c r="J62" s="9">
        <v>0</v>
      </c>
      <c r="K62" s="9">
        <v>0</v>
      </c>
      <c r="L62" s="9">
        <v>0</v>
      </c>
      <c r="M62" s="9">
        <v>0</v>
      </c>
      <c r="N62" s="9">
        <f>SUM(H62:M62)</f>
        <v>0</v>
      </c>
      <c r="O62" s="37"/>
      <c r="P62" s="37"/>
    </row>
    <row r="63" spans="2:16" ht="24.6" thickBot="1">
      <c r="B63" s="13"/>
      <c r="C63" s="13"/>
      <c r="D63" s="13"/>
      <c r="E63" s="44"/>
      <c r="F63" s="1" t="s">
        <v>24</v>
      </c>
      <c r="G63" s="1" t="s">
        <v>18</v>
      </c>
      <c r="H63" s="9">
        <v>0</v>
      </c>
      <c r="I63" s="9">
        <v>0</v>
      </c>
      <c r="J63" s="9">
        <v>0</v>
      </c>
      <c r="K63" s="9">
        <v>0</v>
      </c>
      <c r="L63" s="9">
        <v>0</v>
      </c>
      <c r="M63" s="9">
        <v>0</v>
      </c>
      <c r="N63" s="9">
        <f>SUM(H63:M63)</f>
        <v>0</v>
      </c>
      <c r="O63" s="27"/>
      <c r="P63" s="27"/>
    </row>
    <row r="64" spans="2:16" ht="24.6" thickBot="1">
      <c r="B64" s="13"/>
      <c r="C64" s="13"/>
      <c r="D64" s="13"/>
      <c r="E64" s="42" t="s">
        <v>45</v>
      </c>
      <c r="F64" s="1" t="s">
        <v>46</v>
      </c>
      <c r="G64" s="1" t="s">
        <v>13</v>
      </c>
      <c r="H64" s="1">
        <v>10</v>
      </c>
      <c r="I64" s="1">
        <v>10</v>
      </c>
      <c r="J64" s="1">
        <v>10</v>
      </c>
      <c r="K64" s="1">
        <v>10</v>
      </c>
      <c r="L64" s="1">
        <v>10</v>
      </c>
      <c r="M64" s="1">
        <v>10</v>
      </c>
      <c r="N64" s="1">
        <f>SUM(H64:M64)</f>
        <v>60</v>
      </c>
      <c r="O64" s="26" t="s">
        <v>34</v>
      </c>
      <c r="P64" s="26" t="s">
        <v>47</v>
      </c>
    </row>
    <row r="65" spans="2:16" ht="15" thickBot="1">
      <c r="B65" s="13"/>
      <c r="C65" s="13"/>
      <c r="D65" s="13"/>
      <c r="E65" s="43"/>
      <c r="F65" s="1" t="s">
        <v>17</v>
      </c>
      <c r="G65" s="1" t="s">
        <v>18</v>
      </c>
      <c r="H65" s="9">
        <v>2</v>
      </c>
      <c r="I65" s="9">
        <v>2</v>
      </c>
      <c r="J65" s="9">
        <v>2</v>
      </c>
      <c r="K65" s="9">
        <v>2</v>
      </c>
      <c r="L65" s="9">
        <v>2</v>
      </c>
      <c r="M65" s="9">
        <v>2</v>
      </c>
      <c r="N65" s="1" t="s">
        <v>14</v>
      </c>
      <c r="O65" s="37"/>
      <c r="P65" s="37"/>
    </row>
    <row r="66" spans="2:16">
      <c r="B66" s="13"/>
      <c r="C66" s="13"/>
      <c r="D66" s="13"/>
      <c r="E66" s="43"/>
      <c r="F66" s="2" t="s">
        <v>19</v>
      </c>
      <c r="G66" s="26" t="s">
        <v>18</v>
      </c>
      <c r="H66" s="40">
        <f>SUM(H68:H71)</f>
        <v>20</v>
      </c>
      <c r="I66" s="40">
        <f t="shared" ref="I66:M66" si="9">SUM(I68:I71)</f>
        <v>20</v>
      </c>
      <c r="J66" s="40">
        <f t="shared" si="9"/>
        <v>20</v>
      </c>
      <c r="K66" s="40">
        <f t="shared" si="9"/>
        <v>20</v>
      </c>
      <c r="L66" s="40">
        <f t="shared" si="9"/>
        <v>20</v>
      </c>
      <c r="M66" s="40">
        <f t="shared" si="9"/>
        <v>20</v>
      </c>
      <c r="N66" s="40">
        <f>SUM(H66:M67)</f>
        <v>120</v>
      </c>
      <c r="O66" s="37"/>
      <c r="P66" s="37"/>
    </row>
    <row r="67" spans="2:16" ht="15" thickBot="1">
      <c r="B67" s="13"/>
      <c r="C67" s="13"/>
      <c r="D67" s="13"/>
      <c r="E67" s="43"/>
      <c r="F67" s="1" t="s">
        <v>20</v>
      </c>
      <c r="G67" s="27"/>
      <c r="H67" s="41"/>
      <c r="I67" s="41"/>
      <c r="J67" s="41"/>
      <c r="K67" s="41"/>
      <c r="L67" s="41"/>
      <c r="M67" s="41"/>
      <c r="N67" s="41"/>
      <c r="O67" s="37"/>
      <c r="P67" s="37"/>
    </row>
    <row r="68" spans="2:16" ht="15" thickBot="1">
      <c r="B68" s="13"/>
      <c r="C68" s="13"/>
      <c r="D68" s="13"/>
      <c r="E68" s="43"/>
      <c r="F68" s="1" t="s">
        <v>21</v>
      </c>
      <c r="G68" s="1" t="s">
        <v>18</v>
      </c>
      <c r="H68" s="9">
        <v>0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f>SUM(H68:M68)</f>
        <v>0</v>
      </c>
      <c r="O68" s="37"/>
      <c r="P68" s="37"/>
    </row>
    <row r="69" spans="2:16" ht="15" thickBot="1">
      <c r="B69" s="13"/>
      <c r="C69" s="13"/>
      <c r="D69" s="13"/>
      <c r="E69" s="43"/>
      <c r="F69" s="1" t="s">
        <v>22</v>
      </c>
      <c r="G69" s="1" t="s">
        <v>18</v>
      </c>
      <c r="H69" s="9">
        <v>0</v>
      </c>
      <c r="I69" s="9">
        <v>0</v>
      </c>
      <c r="J69" s="9">
        <v>0</v>
      </c>
      <c r="K69" s="9">
        <v>0</v>
      </c>
      <c r="L69" s="9">
        <v>0</v>
      </c>
      <c r="M69" s="9">
        <v>0</v>
      </c>
      <c r="N69" s="9">
        <f>SUM(H69:M69)</f>
        <v>0</v>
      </c>
      <c r="O69" s="37"/>
      <c r="P69" s="37"/>
    </row>
    <row r="70" spans="2:16" ht="15" thickBot="1">
      <c r="B70" s="13"/>
      <c r="C70" s="13"/>
      <c r="D70" s="13"/>
      <c r="E70" s="43"/>
      <c r="F70" s="1" t="s">
        <v>40</v>
      </c>
      <c r="G70" s="1" t="s">
        <v>18</v>
      </c>
      <c r="H70" s="9">
        <v>20</v>
      </c>
      <c r="I70" s="9">
        <v>20</v>
      </c>
      <c r="J70" s="9">
        <v>20</v>
      </c>
      <c r="K70" s="9">
        <v>20</v>
      </c>
      <c r="L70" s="9">
        <v>20</v>
      </c>
      <c r="M70" s="9">
        <v>20</v>
      </c>
      <c r="N70" s="9">
        <f>SUM(H70:M70)</f>
        <v>120</v>
      </c>
      <c r="O70" s="37"/>
      <c r="P70" s="37"/>
    </row>
    <row r="71" spans="2:16" ht="24.6" thickBot="1">
      <c r="B71" s="13"/>
      <c r="C71" s="13"/>
      <c r="D71" s="13"/>
      <c r="E71" s="44"/>
      <c r="F71" s="1" t="s">
        <v>24</v>
      </c>
      <c r="G71" s="1" t="s">
        <v>18</v>
      </c>
      <c r="H71" s="9">
        <v>0</v>
      </c>
      <c r="I71" s="9">
        <v>0</v>
      </c>
      <c r="J71" s="9">
        <v>0</v>
      </c>
      <c r="K71" s="9">
        <v>0</v>
      </c>
      <c r="L71" s="9">
        <v>0</v>
      </c>
      <c r="M71" s="9">
        <v>0</v>
      </c>
      <c r="N71" s="9">
        <f>SUM(H71:M71)</f>
        <v>0</v>
      </c>
      <c r="O71" s="27"/>
      <c r="P71" s="27"/>
    </row>
    <row r="72" spans="2:16" ht="55.5" customHeight="1" thickBot="1">
      <c r="B72" s="13"/>
      <c r="C72" s="13"/>
      <c r="D72" s="13"/>
      <c r="E72" s="42" t="s">
        <v>48</v>
      </c>
      <c r="F72" s="1" t="s">
        <v>49</v>
      </c>
      <c r="G72" s="1" t="s">
        <v>27</v>
      </c>
      <c r="H72" s="1">
        <v>2</v>
      </c>
      <c r="I72" s="1">
        <v>2</v>
      </c>
      <c r="J72" s="1">
        <v>2</v>
      </c>
      <c r="K72" s="1">
        <v>2</v>
      </c>
      <c r="L72" s="1">
        <v>2</v>
      </c>
      <c r="M72" s="1">
        <v>2</v>
      </c>
      <c r="N72" s="1">
        <f>SUM(H72:M72)</f>
        <v>12</v>
      </c>
      <c r="O72" s="26" t="s">
        <v>34</v>
      </c>
      <c r="P72" s="26" t="s">
        <v>50</v>
      </c>
    </row>
    <row r="73" spans="2:16" ht="15" thickBot="1">
      <c r="B73" s="13"/>
      <c r="C73" s="13"/>
      <c r="D73" s="13"/>
      <c r="E73" s="43"/>
      <c r="F73" s="1" t="s">
        <v>17</v>
      </c>
      <c r="G73" s="1" t="s">
        <v>18</v>
      </c>
      <c r="H73" s="9">
        <v>40</v>
      </c>
      <c r="I73" s="9">
        <v>40</v>
      </c>
      <c r="J73" s="9">
        <v>40</v>
      </c>
      <c r="K73" s="9">
        <v>40</v>
      </c>
      <c r="L73" s="9">
        <v>30</v>
      </c>
      <c r="M73" s="9">
        <v>30</v>
      </c>
      <c r="N73" s="1" t="s">
        <v>14</v>
      </c>
      <c r="O73" s="37"/>
      <c r="P73" s="37"/>
    </row>
    <row r="74" spans="2:16">
      <c r="B74" s="13"/>
      <c r="C74" s="13"/>
      <c r="D74" s="13"/>
      <c r="E74" s="43"/>
      <c r="F74" s="2" t="s">
        <v>19</v>
      </c>
      <c r="G74" s="26" t="s">
        <v>18</v>
      </c>
      <c r="H74" s="40">
        <f>SUM(H76:H79)</f>
        <v>80</v>
      </c>
      <c r="I74" s="40">
        <f t="shared" ref="I74:M74" si="10">SUM(I76:I79)</f>
        <v>80</v>
      </c>
      <c r="J74" s="40">
        <f t="shared" si="10"/>
        <v>80</v>
      </c>
      <c r="K74" s="40">
        <f t="shared" si="10"/>
        <v>80</v>
      </c>
      <c r="L74" s="40">
        <f t="shared" si="10"/>
        <v>60</v>
      </c>
      <c r="M74" s="40">
        <f t="shared" si="10"/>
        <v>60</v>
      </c>
      <c r="N74" s="40">
        <f>SUM(H74:M75)</f>
        <v>440</v>
      </c>
      <c r="O74" s="37"/>
      <c r="P74" s="37"/>
    </row>
    <row r="75" spans="2:16" ht="15" thickBot="1">
      <c r="B75" s="13"/>
      <c r="C75" s="13"/>
      <c r="D75" s="13"/>
      <c r="E75" s="43"/>
      <c r="F75" s="1" t="s">
        <v>20</v>
      </c>
      <c r="G75" s="27"/>
      <c r="H75" s="41"/>
      <c r="I75" s="41"/>
      <c r="J75" s="41"/>
      <c r="K75" s="41"/>
      <c r="L75" s="41"/>
      <c r="M75" s="41"/>
      <c r="N75" s="41"/>
      <c r="O75" s="37"/>
      <c r="P75" s="37"/>
    </row>
    <row r="76" spans="2:16" ht="15" thickBot="1">
      <c r="B76" s="13"/>
      <c r="C76" s="13"/>
      <c r="D76" s="13"/>
      <c r="E76" s="43"/>
      <c r="F76" s="1" t="s">
        <v>21</v>
      </c>
      <c r="G76" s="1" t="s">
        <v>18</v>
      </c>
      <c r="H76" s="9">
        <v>0</v>
      </c>
      <c r="I76" s="9">
        <v>0</v>
      </c>
      <c r="J76" s="9">
        <v>0</v>
      </c>
      <c r="K76" s="9">
        <v>0</v>
      </c>
      <c r="L76" s="9">
        <v>0</v>
      </c>
      <c r="M76" s="9">
        <v>0</v>
      </c>
      <c r="N76" s="9">
        <f>SUM(H76:M76)</f>
        <v>0</v>
      </c>
      <c r="O76" s="37"/>
      <c r="P76" s="37"/>
    </row>
    <row r="77" spans="2:16" ht="15" thickBot="1">
      <c r="B77" s="13"/>
      <c r="C77" s="13"/>
      <c r="D77" s="13"/>
      <c r="E77" s="43"/>
      <c r="F77" s="1" t="s">
        <v>22</v>
      </c>
      <c r="G77" s="1" t="s">
        <v>18</v>
      </c>
      <c r="H77" s="9">
        <v>0</v>
      </c>
      <c r="I77" s="9">
        <v>0</v>
      </c>
      <c r="J77" s="9">
        <v>0</v>
      </c>
      <c r="K77" s="9">
        <v>0</v>
      </c>
      <c r="L77" s="9">
        <v>0</v>
      </c>
      <c r="M77" s="9">
        <v>0</v>
      </c>
      <c r="N77" s="9">
        <f>SUM(H77:M77)</f>
        <v>0</v>
      </c>
      <c r="O77" s="37"/>
      <c r="P77" s="37"/>
    </row>
    <row r="78" spans="2:16" ht="15" thickBot="1">
      <c r="B78" s="13"/>
      <c r="C78" s="13"/>
      <c r="D78" s="13"/>
      <c r="E78" s="43"/>
      <c r="F78" s="1" t="s">
        <v>40</v>
      </c>
      <c r="G78" s="1" t="s">
        <v>18</v>
      </c>
      <c r="H78" s="9">
        <v>80</v>
      </c>
      <c r="I78" s="9">
        <v>80</v>
      </c>
      <c r="J78" s="9">
        <v>80</v>
      </c>
      <c r="K78" s="9">
        <v>80</v>
      </c>
      <c r="L78" s="9">
        <v>60</v>
      </c>
      <c r="M78" s="9">
        <v>60</v>
      </c>
      <c r="N78" s="9">
        <v>440</v>
      </c>
      <c r="O78" s="37"/>
      <c r="P78" s="37"/>
    </row>
    <row r="79" spans="2:16" ht="24.6" thickBot="1">
      <c r="B79" s="13"/>
      <c r="C79" s="13"/>
      <c r="D79" s="13"/>
      <c r="E79" s="44"/>
      <c r="F79" s="1" t="s">
        <v>24</v>
      </c>
      <c r="G79" s="1" t="s">
        <v>18</v>
      </c>
      <c r="H79" s="9">
        <v>0</v>
      </c>
      <c r="I79" s="9">
        <v>0</v>
      </c>
      <c r="J79" s="9">
        <v>0</v>
      </c>
      <c r="K79" s="9">
        <v>0</v>
      </c>
      <c r="L79" s="9">
        <v>0</v>
      </c>
      <c r="M79" s="9">
        <v>0</v>
      </c>
      <c r="N79" s="9">
        <f>SUM(H79:M79)</f>
        <v>0</v>
      </c>
      <c r="O79" s="27"/>
      <c r="P79" s="27"/>
    </row>
    <row r="80" spans="2:16" ht="87" customHeight="1" thickBot="1">
      <c r="B80" s="13"/>
      <c r="C80" s="13"/>
      <c r="D80" s="13"/>
      <c r="E80" s="42" t="s">
        <v>51</v>
      </c>
      <c r="F80" s="1" t="s">
        <v>52</v>
      </c>
      <c r="G80" s="1" t="s">
        <v>27</v>
      </c>
      <c r="H80" s="1">
        <v>4</v>
      </c>
      <c r="I80" s="1">
        <v>4</v>
      </c>
      <c r="J80" s="1">
        <v>4</v>
      </c>
      <c r="K80" s="1">
        <v>4</v>
      </c>
      <c r="L80" s="1">
        <v>2</v>
      </c>
      <c r="M80" s="1">
        <v>2</v>
      </c>
      <c r="N80" s="1">
        <f>SUM(H80:M80)</f>
        <v>20</v>
      </c>
      <c r="O80" s="26" t="s">
        <v>34</v>
      </c>
      <c r="P80" s="26" t="s">
        <v>53</v>
      </c>
    </row>
    <row r="81" spans="2:16" ht="15" thickBot="1">
      <c r="B81" s="13"/>
      <c r="C81" s="13"/>
      <c r="D81" s="13"/>
      <c r="E81" s="43"/>
      <c r="F81" s="1" t="s">
        <v>17</v>
      </c>
      <c r="G81" s="1" t="s">
        <v>18</v>
      </c>
      <c r="H81" s="9">
        <v>287.5</v>
      </c>
      <c r="I81" s="9">
        <v>45</v>
      </c>
      <c r="J81" s="9">
        <v>40</v>
      </c>
      <c r="K81" s="9">
        <v>40</v>
      </c>
      <c r="L81" s="9">
        <v>30</v>
      </c>
      <c r="M81" s="9">
        <v>30</v>
      </c>
      <c r="N81" s="1" t="s">
        <v>14</v>
      </c>
      <c r="O81" s="37"/>
      <c r="P81" s="37"/>
    </row>
    <row r="82" spans="2:16">
      <c r="B82" s="13"/>
      <c r="C82" s="13"/>
      <c r="D82" s="13"/>
      <c r="E82" s="43"/>
      <c r="F82" s="2" t="s">
        <v>19</v>
      </c>
      <c r="G82" s="26" t="s">
        <v>18</v>
      </c>
      <c r="H82" s="40">
        <f>SUM(H84:H87)</f>
        <v>1150</v>
      </c>
      <c r="I82" s="40">
        <f t="shared" ref="I82:M82" si="11">SUM(I84:I87)</f>
        <v>180</v>
      </c>
      <c r="J82" s="40">
        <f>J86</f>
        <v>240</v>
      </c>
      <c r="K82" s="40">
        <f t="shared" si="11"/>
        <v>160</v>
      </c>
      <c r="L82" s="40">
        <f t="shared" si="11"/>
        <v>60</v>
      </c>
      <c r="M82" s="40">
        <f t="shared" si="11"/>
        <v>60</v>
      </c>
      <c r="N82" s="40">
        <f>SUM(H82:M83)</f>
        <v>1850</v>
      </c>
      <c r="O82" s="37"/>
      <c r="P82" s="37"/>
    </row>
    <row r="83" spans="2:16" ht="15" thickBot="1">
      <c r="B83" s="13"/>
      <c r="C83" s="13"/>
      <c r="D83" s="13"/>
      <c r="E83" s="43"/>
      <c r="F83" s="1" t="s">
        <v>20</v>
      </c>
      <c r="G83" s="27"/>
      <c r="H83" s="41"/>
      <c r="I83" s="41"/>
      <c r="J83" s="41"/>
      <c r="K83" s="41"/>
      <c r="L83" s="41"/>
      <c r="M83" s="41"/>
      <c r="N83" s="41"/>
      <c r="O83" s="37"/>
      <c r="P83" s="37"/>
    </row>
    <row r="84" spans="2:16" ht="15" thickBot="1">
      <c r="B84" s="13"/>
      <c r="C84" s="13"/>
      <c r="D84" s="13"/>
      <c r="E84" s="43"/>
      <c r="F84" s="1" t="s">
        <v>21</v>
      </c>
      <c r="G84" s="1" t="s">
        <v>18</v>
      </c>
      <c r="H84" s="9">
        <v>0</v>
      </c>
      <c r="I84" s="9">
        <v>0</v>
      </c>
      <c r="J84" s="9">
        <v>0</v>
      </c>
      <c r="K84" s="9">
        <v>0</v>
      </c>
      <c r="L84" s="9">
        <v>0</v>
      </c>
      <c r="M84" s="9">
        <v>0</v>
      </c>
      <c r="N84" s="9">
        <f>SUM(H84:M84)</f>
        <v>0</v>
      </c>
      <c r="O84" s="37"/>
      <c r="P84" s="37"/>
    </row>
    <row r="85" spans="2:16" ht="15" thickBot="1">
      <c r="B85" s="13"/>
      <c r="C85" s="13"/>
      <c r="D85" s="13"/>
      <c r="E85" s="43"/>
      <c r="F85" s="1" t="s">
        <v>22</v>
      </c>
      <c r="G85" s="1" t="s">
        <v>18</v>
      </c>
      <c r="H85" s="9">
        <v>0</v>
      </c>
      <c r="I85" s="9">
        <v>0</v>
      </c>
      <c r="J85" s="9">
        <v>0</v>
      </c>
      <c r="K85" s="9">
        <v>0</v>
      </c>
      <c r="L85" s="9">
        <v>0</v>
      </c>
      <c r="M85" s="9">
        <v>0</v>
      </c>
      <c r="N85" s="9">
        <f>SUM(H85:M85)</f>
        <v>0</v>
      </c>
      <c r="O85" s="37"/>
      <c r="P85" s="37"/>
    </row>
    <row r="86" spans="2:16" ht="15" thickBot="1">
      <c r="B86" s="13"/>
      <c r="C86" s="13"/>
      <c r="D86" s="13"/>
      <c r="E86" s="43"/>
      <c r="F86" s="1" t="s">
        <v>23</v>
      </c>
      <c r="G86" s="1" t="s">
        <v>18</v>
      </c>
      <c r="H86" s="9">
        <v>1150</v>
      </c>
      <c r="I86" s="9">
        <v>180</v>
      </c>
      <c r="J86" s="9">
        <v>240</v>
      </c>
      <c r="K86" s="9">
        <v>160</v>
      </c>
      <c r="L86" s="9">
        <v>60</v>
      </c>
      <c r="M86" s="9">
        <v>60</v>
      </c>
      <c r="N86" s="9">
        <f>SUM(H86:M86)</f>
        <v>1850</v>
      </c>
      <c r="O86" s="37"/>
      <c r="P86" s="37"/>
    </row>
    <row r="87" spans="2:16" ht="24.6" thickBot="1">
      <c r="B87" s="13"/>
      <c r="C87" s="13"/>
      <c r="D87" s="13"/>
      <c r="E87" s="44"/>
      <c r="F87" s="1" t="s">
        <v>24</v>
      </c>
      <c r="G87" s="1" t="s">
        <v>18</v>
      </c>
      <c r="H87" s="9">
        <v>0</v>
      </c>
      <c r="I87" s="9">
        <v>0</v>
      </c>
      <c r="J87" s="9">
        <v>0</v>
      </c>
      <c r="K87" s="9">
        <v>0</v>
      </c>
      <c r="L87" s="9">
        <v>0</v>
      </c>
      <c r="M87" s="9">
        <v>0</v>
      </c>
      <c r="N87" s="9">
        <f>SUM(H87:M87)</f>
        <v>0</v>
      </c>
      <c r="O87" s="27"/>
      <c r="P87" s="27"/>
    </row>
    <row r="88" spans="2:16" ht="57" customHeight="1" thickBot="1">
      <c r="B88" s="13"/>
      <c r="C88" s="13"/>
      <c r="D88" s="13"/>
      <c r="E88" s="31" t="s">
        <v>54</v>
      </c>
      <c r="F88" s="1" t="s">
        <v>55</v>
      </c>
      <c r="G88" s="1" t="s">
        <v>27</v>
      </c>
      <c r="H88" s="1">
        <v>2</v>
      </c>
      <c r="I88" s="1">
        <v>1</v>
      </c>
      <c r="J88" s="1">
        <v>1</v>
      </c>
      <c r="K88" s="1">
        <v>1</v>
      </c>
      <c r="L88" s="1">
        <v>1</v>
      </c>
      <c r="M88" s="1">
        <v>1</v>
      </c>
      <c r="N88" s="1">
        <f>SUM(H88:M88)</f>
        <v>7</v>
      </c>
      <c r="O88" s="26" t="s">
        <v>34</v>
      </c>
      <c r="P88" s="34" t="s">
        <v>56</v>
      </c>
    </row>
    <row r="89" spans="2:16" ht="15" thickBot="1">
      <c r="B89" s="13"/>
      <c r="C89" s="13"/>
      <c r="D89" s="13"/>
      <c r="E89" s="32"/>
      <c r="F89" s="1" t="s">
        <v>17</v>
      </c>
      <c r="G89" s="1" t="s">
        <v>18</v>
      </c>
      <c r="H89" s="9">
        <v>782.25</v>
      </c>
      <c r="I89" s="9">
        <v>140</v>
      </c>
      <c r="J89" s="9">
        <v>360.5</v>
      </c>
      <c r="K89" s="9">
        <v>153.80000000000001</v>
      </c>
      <c r="L89" s="9">
        <v>140</v>
      </c>
      <c r="M89" s="9">
        <v>140</v>
      </c>
      <c r="N89" s="1" t="s">
        <v>14</v>
      </c>
      <c r="O89" s="37"/>
      <c r="P89" s="35"/>
    </row>
    <row r="90" spans="2:16">
      <c r="B90" s="13"/>
      <c r="C90" s="13"/>
      <c r="D90" s="13"/>
      <c r="E90" s="32"/>
      <c r="F90" s="2" t="s">
        <v>19</v>
      </c>
      <c r="G90" s="26" t="s">
        <v>18</v>
      </c>
      <c r="H90" s="40">
        <f>SUM(H92:H95)</f>
        <v>1564.5</v>
      </c>
      <c r="I90" s="40">
        <f t="shared" ref="I90:M90" si="12">SUM(I92:I95)</f>
        <v>140</v>
      </c>
      <c r="J90" s="40">
        <f t="shared" si="12"/>
        <v>360.5</v>
      </c>
      <c r="K90" s="40">
        <f t="shared" si="12"/>
        <v>153.80000000000001</v>
      </c>
      <c r="L90" s="40">
        <f t="shared" si="12"/>
        <v>140</v>
      </c>
      <c r="M90" s="40">
        <f t="shared" si="12"/>
        <v>140</v>
      </c>
      <c r="N90" s="40">
        <f>SUM(H90:M91)</f>
        <v>2498.8000000000002</v>
      </c>
      <c r="O90" s="37"/>
      <c r="P90" s="35"/>
    </row>
    <row r="91" spans="2:16" ht="15" thickBot="1">
      <c r="B91" s="13"/>
      <c r="C91" s="13"/>
      <c r="D91" s="13"/>
      <c r="E91" s="32"/>
      <c r="F91" s="1" t="s">
        <v>20</v>
      </c>
      <c r="G91" s="27"/>
      <c r="H91" s="41"/>
      <c r="I91" s="41"/>
      <c r="J91" s="41"/>
      <c r="K91" s="41"/>
      <c r="L91" s="41"/>
      <c r="M91" s="41"/>
      <c r="N91" s="41"/>
      <c r="O91" s="37"/>
      <c r="P91" s="35"/>
    </row>
    <row r="92" spans="2:16" ht="15" thickBot="1">
      <c r="B92" s="13"/>
      <c r="C92" s="13"/>
      <c r="D92" s="13"/>
      <c r="E92" s="32"/>
      <c r="F92" s="1" t="s">
        <v>21</v>
      </c>
      <c r="G92" s="1" t="s">
        <v>18</v>
      </c>
      <c r="H92" s="9">
        <v>0</v>
      </c>
      <c r="I92" s="9">
        <v>0</v>
      </c>
      <c r="J92" s="9">
        <v>0</v>
      </c>
      <c r="K92" s="9">
        <v>0</v>
      </c>
      <c r="L92" s="9">
        <v>0</v>
      </c>
      <c r="M92" s="9">
        <v>0</v>
      </c>
      <c r="N92" s="9">
        <f>SUM(H92:M92)</f>
        <v>0</v>
      </c>
      <c r="O92" s="37"/>
      <c r="P92" s="35"/>
    </row>
    <row r="93" spans="2:16" ht="15" thickBot="1">
      <c r="B93" s="13"/>
      <c r="C93" s="13"/>
      <c r="D93" s="13"/>
      <c r="E93" s="32"/>
      <c r="F93" s="1" t="s">
        <v>22</v>
      </c>
      <c r="G93" s="1" t="s">
        <v>18</v>
      </c>
      <c r="H93" s="9">
        <v>0</v>
      </c>
      <c r="I93" s="9">
        <v>0</v>
      </c>
      <c r="J93" s="9">
        <v>0</v>
      </c>
      <c r="K93" s="9">
        <v>0</v>
      </c>
      <c r="L93" s="9">
        <v>0</v>
      </c>
      <c r="M93" s="9">
        <v>0</v>
      </c>
      <c r="N93" s="9">
        <f>SUM(H93:M93)</f>
        <v>0</v>
      </c>
      <c r="O93" s="37"/>
      <c r="P93" s="35"/>
    </row>
    <row r="94" spans="2:16" ht="15" thickBot="1">
      <c r="B94" s="13"/>
      <c r="C94" s="13"/>
      <c r="D94" s="13"/>
      <c r="E94" s="32"/>
      <c r="F94" s="1" t="s">
        <v>40</v>
      </c>
      <c r="G94" s="1" t="s">
        <v>18</v>
      </c>
      <c r="H94" s="9">
        <v>1564.5</v>
      </c>
      <c r="I94" s="9">
        <v>140</v>
      </c>
      <c r="J94" s="9">
        <v>360.5</v>
      </c>
      <c r="K94" s="9">
        <v>153.80000000000001</v>
      </c>
      <c r="L94" s="9">
        <v>140</v>
      </c>
      <c r="M94" s="9">
        <v>140</v>
      </c>
      <c r="N94" s="9">
        <f>SUM(H94:M94)</f>
        <v>2498.8000000000002</v>
      </c>
      <c r="O94" s="37"/>
      <c r="P94" s="35"/>
    </row>
    <row r="95" spans="2:16" ht="24.6" thickBot="1">
      <c r="B95" s="13"/>
      <c r="C95" s="13"/>
      <c r="D95" s="13"/>
      <c r="E95" s="33"/>
      <c r="F95" s="1" t="s">
        <v>24</v>
      </c>
      <c r="G95" s="1" t="s">
        <v>18</v>
      </c>
      <c r="H95" s="9">
        <v>0</v>
      </c>
      <c r="I95" s="9">
        <v>0</v>
      </c>
      <c r="J95" s="9">
        <v>0</v>
      </c>
      <c r="K95" s="9">
        <v>0</v>
      </c>
      <c r="L95" s="9">
        <v>0</v>
      </c>
      <c r="M95" s="9">
        <v>0</v>
      </c>
      <c r="N95" s="9">
        <f>SUM(H95:M95)</f>
        <v>0</v>
      </c>
      <c r="O95" s="27"/>
      <c r="P95" s="36"/>
    </row>
    <row r="96" spans="2:16" ht="73.5" customHeight="1" thickBot="1">
      <c r="B96" s="13"/>
      <c r="C96" s="13"/>
      <c r="D96" s="13"/>
      <c r="E96" s="42" t="s">
        <v>57</v>
      </c>
      <c r="F96" s="1" t="s">
        <v>58</v>
      </c>
      <c r="G96" s="1" t="s">
        <v>27</v>
      </c>
      <c r="H96" s="1">
        <v>3</v>
      </c>
      <c r="I96" s="1">
        <v>4</v>
      </c>
      <c r="J96" s="1">
        <v>4</v>
      </c>
      <c r="K96" s="1">
        <v>4</v>
      </c>
      <c r="L96" s="1">
        <v>3</v>
      </c>
      <c r="M96" s="1">
        <v>3</v>
      </c>
      <c r="N96" s="1">
        <f>SUM(H96:M96)</f>
        <v>21</v>
      </c>
      <c r="O96" s="26" t="s">
        <v>59</v>
      </c>
      <c r="P96" s="4" t="s">
        <v>60</v>
      </c>
    </row>
    <row r="97" spans="2:16" ht="24.6" thickBot="1">
      <c r="B97" s="13"/>
      <c r="C97" s="13"/>
      <c r="D97" s="13"/>
      <c r="E97" s="43"/>
      <c r="F97" s="1" t="s">
        <v>17</v>
      </c>
      <c r="G97" s="1" t="s">
        <v>18</v>
      </c>
      <c r="H97" s="9">
        <v>30</v>
      </c>
      <c r="I97" s="9">
        <v>35</v>
      </c>
      <c r="J97" s="9">
        <v>35</v>
      </c>
      <c r="K97" s="9">
        <v>35</v>
      </c>
      <c r="L97" s="9">
        <v>24.66</v>
      </c>
      <c r="M97" s="9">
        <v>18</v>
      </c>
      <c r="N97" s="1" t="s">
        <v>14</v>
      </c>
      <c r="O97" s="37"/>
      <c r="P97" s="4" t="s">
        <v>61</v>
      </c>
    </row>
    <row r="98" spans="2:16" ht="24">
      <c r="B98" s="13"/>
      <c r="C98" s="13"/>
      <c r="D98" s="13"/>
      <c r="E98" s="43"/>
      <c r="F98" s="2" t="s">
        <v>19</v>
      </c>
      <c r="G98" s="26" t="s">
        <v>18</v>
      </c>
      <c r="H98" s="40">
        <f>SUM(H100:H103)</f>
        <v>90</v>
      </c>
      <c r="I98" s="40">
        <f t="shared" ref="I98:M98" si="13">SUM(I100:I103)</f>
        <v>140</v>
      </c>
      <c r="J98" s="40">
        <f t="shared" si="13"/>
        <v>140</v>
      </c>
      <c r="K98" s="40">
        <f t="shared" si="13"/>
        <v>140</v>
      </c>
      <c r="L98" s="40">
        <f>SUM(L100:L103)</f>
        <v>74</v>
      </c>
      <c r="M98" s="40">
        <f t="shared" si="13"/>
        <v>54</v>
      </c>
      <c r="N98" s="40">
        <f>SUM(H98:M99)</f>
        <v>638</v>
      </c>
      <c r="O98" s="37"/>
      <c r="P98" s="4" t="s">
        <v>62</v>
      </c>
    </row>
    <row r="99" spans="2:16" ht="15" thickBot="1">
      <c r="B99" s="13"/>
      <c r="C99" s="13"/>
      <c r="D99" s="13"/>
      <c r="E99" s="43"/>
      <c r="F99" s="1" t="s">
        <v>20</v>
      </c>
      <c r="G99" s="27"/>
      <c r="H99" s="41"/>
      <c r="I99" s="41"/>
      <c r="J99" s="41"/>
      <c r="K99" s="41"/>
      <c r="L99" s="41"/>
      <c r="M99" s="41"/>
      <c r="N99" s="41"/>
      <c r="O99" s="37"/>
      <c r="P99" s="4"/>
    </row>
    <row r="100" spans="2:16" ht="15" thickBot="1">
      <c r="B100" s="13"/>
      <c r="C100" s="13"/>
      <c r="D100" s="13"/>
      <c r="E100" s="43"/>
      <c r="F100" s="1" t="s">
        <v>21</v>
      </c>
      <c r="G100" s="1" t="s">
        <v>18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0</v>
      </c>
      <c r="N100" s="9">
        <f>SUM(H100:M100)</f>
        <v>0</v>
      </c>
      <c r="O100" s="37"/>
      <c r="P100" s="2"/>
    </row>
    <row r="101" spans="2:16" ht="15" thickBot="1">
      <c r="B101" s="13"/>
      <c r="C101" s="13"/>
      <c r="D101" s="13"/>
      <c r="E101" s="43"/>
      <c r="F101" s="1" t="s">
        <v>22</v>
      </c>
      <c r="G101" s="1" t="s">
        <v>18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f>SUM(H101:M101)</f>
        <v>0</v>
      </c>
      <c r="O101" s="37"/>
      <c r="P101" s="14"/>
    </row>
    <row r="102" spans="2:16" ht="15" thickBot="1">
      <c r="B102" s="13"/>
      <c r="C102" s="13"/>
      <c r="D102" s="13"/>
      <c r="E102" s="43"/>
      <c r="F102" s="1" t="s">
        <v>40</v>
      </c>
      <c r="G102" s="1" t="s">
        <v>18</v>
      </c>
      <c r="H102" s="9">
        <v>90</v>
      </c>
      <c r="I102" s="9">
        <v>140</v>
      </c>
      <c r="J102" s="9">
        <v>140</v>
      </c>
      <c r="K102" s="9">
        <v>140</v>
      </c>
      <c r="L102" s="9">
        <v>74</v>
      </c>
      <c r="M102" s="9">
        <v>54</v>
      </c>
      <c r="N102" s="9">
        <f>SUM(H102:M102)</f>
        <v>638</v>
      </c>
      <c r="O102" s="37"/>
      <c r="P102" s="14"/>
    </row>
    <row r="103" spans="2:16" ht="24.6" thickBot="1">
      <c r="B103" s="13"/>
      <c r="C103" s="13"/>
      <c r="D103" s="13"/>
      <c r="E103" s="44"/>
      <c r="F103" s="1" t="s">
        <v>24</v>
      </c>
      <c r="G103" s="1" t="s">
        <v>18</v>
      </c>
      <c r="H103" s="9">
        <v>0</v>
      </c>
      <c r="I103" s="9">
        <v>0</v>
      </c>
      <c r="J103" s="9">
        <v>0</v>
      </c>
      <c r="K103" s="9">
        <v>0</v>
      </c>
      <c r="L103" s="9">
        <v>0</v>
      </c>
      <c r="M103" s="9">
        <v>0</v>
      </c>
      <c r="N103" s="9">
        <f>SUM(H103:M103)</f>
        <v>0</v>
      </c>
      <c r="O103" s="27"/>
      <c r="P103" s="15"/>
    </row>
    <row r="104" spans="2:16" ht="39" customHeight="1" thickBot="1">
      <c r="B104" s="13"/>
      <c r="C104" s="13"/>
      <c r="D104" s="13"/>
      <c r="E104" s="42" t="s">
        <v>63</v>
      </c>
      <c r="F104" s="1" t="s">
        <v>64</v>
      </c>
      <c r="G104" s="1" t="s">
        <v>27</v>
      </c>
      <c r="H104" s="1">
        <v>40</v>
      </c>
      <c r="I104" s="1">
        <v>40</v>
      </c>
      <c r="J104" s="1">
        <v>40</v>
      </c>
      <c r="K104" s="1">
        <v>40</v>
      </c>
      <c r="L104" s="1">
        <v>40</v>
      </c>
      <c r="M104" s="1">
        <v>40</v>
      </c>
      <c r="N104" s="1">
        <f>SUM(H104:M104)</f>
        <v>240</v>
      </c>
      <c r="O104" s="26" t="s">
        <v>15</v>
      </c>
      <c r="P104" s="26" t="s">
        <v>65</v>
      </c>
    </row>
    <row r="105" spans="2:16" ht="15" thickBot="1">
      <c r="B105" s="13"/>
      <c r="C105" s="13"/>
      <c r="D105" s="13"/>
      <c r="E105" s="43"/>
      <c r="F105" s="1" t="s">
        <v>17</v>
      </c>
      <c r="G105" s="1" t="s">
        <v>18</v>
      </c>
      <c r="H105" s="9">
        <v>1.5</v>
      </c>
      <c r="I105" s="9">
        <v>1.5</v>
      </c>
      <c r="J105" s="9">
        <v>1.5</v>
      </c>
      <c r="K105" s="9">
        <v>1.5</v>
      </c>
      <c r="L105" s="9">
        <v>1.5</v>
      </c>
      <c r="M105" s="9">
        <v>1.5</v>
      </c>
      <c r="N105" s="1" t="s">
        <v>14</v>
      </c>
      <c r="O105" s="37"/>
      <c r="P105" s="37"/>
    </row>
    <row r="106" spans="2:16">
      <c r="B106" s="13"/>
      <c r="C106" s="13"/>
      <c r="D106" s="13"/>
      <c r="E106" s="43"/>
      <c r="F106" s="2" t="s">
        <v>19</v>
      </c>
      <c r="G106" s="26" t="s">
        <v>18</v>
      </c>
      <c r="H106" s="40">
        <f>SUM(H108:H111)</f>
        <v>60</v>
      </c>
      <c r="I106" s="40">
        <f t="shared" ref="I106:M106" si="14">SUM(I108:I111)</f>
        <v>60</v>
      </c>
      <c r="J106" s="40">
        <f t="shared" si="14"/>
        <v>60</v>
      </c>
      <c r="K106" s="40">
        <f t="shared" si="14"/>
        <v>60</v>
      </c>
      <c r="L106" s="40">
        <f t="shared" si="14"/>
        <v>60</v>
      </c>
      <c r="M106" s="40">
        <f t="shared" si="14"/>
        <v>60</v>
      </c>
      <c r="N106" s="40">
        <f>SUM(H106:M107)</f>
        <v>360</v>
      </c>
      <c r="O106" s="37"/>
      <c r="P106" s="37"/>
    </row>
    <row r="107" spans="2:16" ht="15" thickBot="1">
      <c r="B107" s="13"/>
      <c r="C107" s="13"/>
      <c r="D107" s="13"/>
      <c r="E107" s="43"/>
      <c r="F107" s="1" t="s">
        <v>20</v>
      </c>
      <c r="G107" s="27"/>
      <c r="H107" s="41"/>
      <c r="I107" s="41"/>
      <c r="J107" s="41"/>
      <c r="K107" s="41"/>
      <c r="L107" s="41"/>
      <c r="M107" s="41"/>
      <c r="N107" s="41"/>
      <c r="O107" s="37"/>
      <c r="P107" s="37"/>
    </row>
    <row r="108" spans="2:16" ht="15" thickBot="1">
      <c r="B108" s="13"/>
      <c r="C108" s="13"/>
      <c r="D108" s="13"/>
      <c r="E108" s="43"/>
      <c r="F108" s="1" t="s">
        <v>21</v>
      </c>
      <c r="G108" s="1" t="s">
        <v>18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f>SUM(H108:M108)</f>
        <v>0</v>
      </c>
      <c r="O108" s="37"/>
      <c r="P108" s="37"/>
    </row>
    <row r="109" spans="2:16" ht="15" thickBot="1">
      <c r="B109" s="13"/>
      <c r="C109" s="13"/>
      <c r="D109" s="13"/>
      <c r="E109" s="43"/>
      <c r="F109" s="1" t="s">
        <v>22</v>
      </c>
      <c r="G109" s="1" t="s">
        <v>18</v>
      </c>
      <c r="H109" s="9">
        <v>0</v>
      </c>
      <c r="I109" s="9">
        <v>0</v>
      </c>
      <c r="J109" s="9">
        <v>0</v>
      </c>
      <c r="K109" s="9">
        <v>0</v>
      </c>
      <c r="L109" s="9">
        <v>0</v>
      </c>
      <c r="M109" s="9">
        <v>0</v>
      </c>
      <c r="N109" s="9">
        <f>SUM(H109:M109)</f>
        <v>0</v>
      </c>
      <c r="O109" s="37"/>
      <c r="P109" s="37"/>
    </row>
    <row r="110" spans="2:16" ht="15" thickBot="1">
      <c r="B110" s="13"/>
      <c r="C110" s="13"/>
      <c r="D110" s="13"/>
      <c r="E110" s="43"/>
      <c r="F110" s="1" t="s">
        <v>23</v>
      </c>
      <c r="G110" s="1" t="s">
        <v>18</v>
      </c>
      <c r="H110" s="9">
        <v>60</v>
      </c>
      <c r="I110" s="9">
        <v>60</v>
      </c>
      <c r="J110" s="9">
        <v>60</v>
      </c>
      <c r="K110" s="9">
        <v>60</v>
      </c>
      <c r="L110" s="9">
        <v>60</v>
      </c>
      <c r="M110" s="9">
        <v>60</v>
      </c>
      <c r="N110" s="9">
        <f>SUM(H110:M110)</f>
        <v>360</v>
      </c>
      <c r="O110" s="37"/>
      <c r="P110" s="37"/>
    </row>
    <row r="111" spans="2:16" ht="24.6" thickBot="1">
      <c r="B111" s="13"/>
      <c r="C111" s="13"/>
      <c r="D111" s="13"/>
      <c r="E111" s="44"/>
      <c r="F111" s="1" t="s">
        <v>24</v>
      </c>
      <c r="G111" s="1" t="s">
        <v>18</v>
      </c>
      <c r="H111" s="9">
        <v>0</v>
      </c>
      <c r="I111" s="9">
        <v>0</v>
      </c>
      <c r="J111" s="9">
        <v>0</v>
      </c>
      <c r="K111" s="9">
        <v>0</v>
      </c>
      <c r="L111" s="9">
        <v>0</v>
      </c>
      <c r="M111" s="9">
        <v>0</v>
      </c>
      <c r="N111" s="9">
        <f>SUM(H111:M111)</f>
        <v>0</v>
      </c>
      <c r="O111" s="27"/>
      <c r="P111" s="27"/>
    </row>
    <row r="112" spans="2:16" ht="24" customHeight="1">
      <c r="B112" s="13"/>
      <c r="C112" s="13"/>
      <c r="D112" s="13"/>
      <c r="E112" s="22" t="s">
        <v>66</v>
      </c>
      <c r="F112" s="23"/>
      <c r="G112" s="26" t="s">
        <v>18</v>
      </c>
      <c r="H112" s="40">
        <f>SUM(H114:H121)</f>
        <v>63786</v>
      </c>
      <c r="I112" s="40">
        <f t="shared" ref="I112:M112" si="15">SUM(I114:I121)</f>
        <v>64516.9</v>
      </c>
      <c r="J112" s="40">
        <f t="shared" si="15"/>
        <v>68454.900000000009</v>
      </c>
      <c r="K112" s="40">
        <f t="shared" si="15"/>
        <v>28963.800000000003</v>
      </c>
      <c r="L112" s="40">
        <f t="shared" si="15"/>
        <v>31352.899999999998</v>
      </c>
      <c r="M112" s="40">
        <f t="shared" si="15"/>
        <v>31868.600000000002</v>
      </c>
      <c r="N112" s="40">
        <f>SUM(H112:M113)</f>
        <v>288943.09999999998</v>
      </c>
      <c r="O112" s="26"/>
      <c r="P112" s="26"/>
    </row>
    <row r="113" spans="2:16" ht="9.75" customHeight="1" thickBot="1">
      <c r="B113" s="13"/>
      <c r="C113" s="13"/>
      <c r="D113" s="13"/>
      <c r="E113" s="24"/>
      <c r="F113" s="25"/>
      <c r="G113" s="27"/>
      <c r="H113" s="41"/>
      <c r="I113" s="41"/>
      <c r="J113" s="41"/>
      <c r="K113" s="41"/>
      <c r="L113" s="41"/>
      <c r="M113" s="41"/>
      <c r="N113" s="41"/>
      <c r="O113" s="37"/>
      <c r="P113" s="37"/>
    </row>
    <row r="114" spans="2:16">
      <c r="B114" s="13"/>
      <c r="C114" s="13"/>
      <c r="D114" s="13"/>
      <c r="E114" s="22" t="s">
        <v>21</v>
      </c>
      <c r="F114" s="23"/>
      <c r="G114" s="26" t="s">
        <v>18</v>
      </c>
      <c r="H114" s="40">
        <f>H20+H28+H36+H44+H52+H60+H68+H76+H84+H92+H100+H108</f>
        <v>0</v>
      </c>
      <c r="I114" s="40">
        <f t="shared" ref="I114:M114" si="16">I20+I28+I36+I44+I52+I60+I68+I76+I84+I92+I100+I108</f>
        <v>0</v>
      </c>
      <c r="J114" s="40">
        <f>J20+J28+J36+J44+J52+J60+J68+J76+J84+J92+J100+J108</f>
        <v>591.9</v>
      </c>
      <c r="K114" s="40">
        <f t="shared" si="16"/>
        <v>0</v>
      </c>
      <c r="L114" s="40">
        <f t="shared" si="16"/>
        <v>0</v>
      </c>
      <c r="M114" s="40">
        <f t="shared" si="16"/>
        <v>0</v>
      </c>
      <c r="N114" s="40">
        <f t="shared" ref="N114" si="17">SUM(H114:M115)</f>
        <v>591.9</v>
      </c>
      <c r="O114" s="37"/>
      <c r="P114" s="37"/>
    </row>
    <row r="115" spans="2:16" ht="6" customHeight="1" thickBot="1">
      <c r="B115" s="13"/>
      <c r="C115" s="13"/>
      <c r="D115" s="13"/>
      <c r="E115" s="24"/>
      <c r="F115" s="25"/>
      <c r="G115" s="27"/>
      <c r="H115" s="41"/>
      <c r="I115" s="41"/>
      <c r="J115" s="41"/>
      <c r="K115" s="41"/>
      <c r="L115" s="41"/>
      <c r="M115" s="41"/>
      <c r="N115" s="41"/>
      <c r="O115" s="37"/>
      <c r="P115" s="37"/>
    </row>
    <row r="116" spans="2:16">
      <c r="B116" s="13"/>
      <c r="C116" s="13"/>
      <c r="D116" s="13"/>
      <c r="E116" s="22" t="s">
        <v>22</v>
      </c>
      <c r="F116" s="23"/>
      <c r="G116" s="26" t="s">
        <v>18</v>
      </c>
      <c r="H116" s="40">
        <f>H21+H29+H37+H45+H53+H61+H69+H77+H85+H93+H101+H109</f>
        <v>22350.400000000001</v>
      </c>
      <c r="I116" s="40">
        <f t="shared" ref="I116:M116" si="18">I21+I29+I37+I45+I53+I61+I69+I77+I85+I93+I101+I109</f>
        <v>42171.3</v>
      </c>
      <c r="J116" s="40">
        <f t="shared" si="18"/>
        <v>40680.300000000003</v>
      </c>
      <c r="K116" s="40">
        <f t="shared" si="18"/>
        <v>1533.7</v>
      </c>
      <c r="L116" s="40">
        <f t="shared" si="18"/>
        <v>1533.7</v>
      </c>
      <c r="M116" s="40">
        <f t="shared" si="18"/>
        <v>0</v>
      </c>
      <c r="N116" s="40">
        <f t="shared" ref="N116" si="19">SUM(H116:M117)</f>
        <v>108269.4</v>
      </c>
      <c r="O116" s="37"/>
      <c r="P116" s="37"/>
    </row>
    <row r="117" spans="2:16" ht="4.5" customHeight="1" thickBot="1">
      <c r="B117" s="13"/>
      <c r="C117" s="13"/>
      <c r="D117" s="13"/>
      <c r="E117" s="24"/>
      <c r="F117" s="25"/>
      <c r="G117" s="27"/>
      <c r="H117" s="41"/>
      <c r="I117" s="41"/>
      <c r="J117" s="41"/>
      <c r="K117" s="41"/>
      <c r="L117" s="41"/>
      <c r="M117" s="41"/>
      <c r="N117" s="41"/>
      <c r="O117" s="37"/>
      <c r="P117" s="37"/>
    </row>
    <row r="118" spans="2:16">
      <c r="B118" s="13"/>
      <c r="C118" s="13"/>
      <c r="D118" s="13"/>
      <c r="E118" s="22" t="s">
        <v>23</v>
      </c>
      <c r="F118" s="23"/>
      <c r="G118" s="26" t="s">
        <v>18</v>
      </c>
      <c r="H118" s="40">
        <f>H22+H30+H38+H46+H54+H62+H70+H78+H86+H94+H102+H110</f>
        <v>41435.599999999999</v>
      </c>
      <c r="I118" s="40">
        <f t="shared" ref="I118:M118" si="20">I22+I30+I38+I46+I54+I62+I70+I78+I86+I94+I102+I110</f>
        <v>22345.599999999999</v>
      </c>
      <c r="J118" s="40">
        <f t="shared" si="20"/>
        <v>27182.7</v>
      </c>
      <c r="K118" s="40">
        <f t="shared" si="20"/>
        <v>27430.100000000002</v>
      </c>
      <c r="L118" s="40">
        <f t="shared" si="20"/>
        <v>29819.199999999997</v>
      </c>
      <c r="M118" s="40">
        <f t="shared" si="20"/>
        <v>31868.600000000002</v>
      </c>
      <c r="N118" s="40">
        <f t="shared" ref="N118" si="21">SUM(H118:M119)</f>
        <v>180081.80000000002</v>
      </c>
      <c r="O118" s="37"/>
      <c r="P118" s="37"/>
    </row>
    <row r="119" spans="2:16" ht="5.25" customHeight="1" thickBot="1">
      <c r="B119" s="13"/>
      <c r="C119" s="13"/>
      <c r="D119" s="13"/>
      <c r="E119" s="24"/>
      <c r="F119" s="25"/>
      <c r="G119" s="27"/>
      <c r="H119" s="41"/>
      <c r="I119" s="41"/>
      <c r="J119" s="41"/>
      <c r="K119" s="41"/>
      <c r="L119" s="41"/>
      <c r="M119" s="41"/>
      <c r="N119" s="41"/>
      <c r="O119" s="37"/>
      <c r="P119" s="37"/>
    </row>
    <row r="120" spans="2:16" ht="22.5" customHeight="1" thickBot="1">
      <c r="B120" s="13"/>
      <c r="C120" s="13"/>
      <c r="D120" s="13"/>
      <c r="E120" s="22" t="s">
        <v>24</v>
      </c>
      <c r="F120" s="23"/>
      <c r="G120" s="26" t="s">
        <v>18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37"/>
      <c r="P120" s="37"/>
    </row>
    <row r="121" spans="2:16" ht="24" hidden="1" customHeight="1" thickBot="1">
      <c r="B121" s="13"/>
      <c r="C121" s="13"/>
      <c r="D121" s="13"/>
      <c r="E121" s="24"/>
      <c r="F121" s="25"/>
      <c r="G121" s="27"/>
      <c r="H121" s="41"/>
      <c r="I121" s="41"/>
      <c r="J121" s="41"/>
      <c r="K121" s="41"/>
      <c r="L121" s="41"/>
      <c r="M121" s="41"/>
      <c r="N121" s="41"/>
      <c r="O121" s="27"/>
      <c r="P121" s="27"/>
    </row>
    <row r="122" spans="2:16" ht="15" thickBot="1">
      <c r="B122" s="13"/>
      <c r="C122" s="13"/>
      <c r="D122" s="13"/>
      <c r="E122" s="28" t="s">
        <v>67</v>
      </c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30"/>
    </row>
    <row r="123" spans="2:16" ht="36.6" thickBot="1">
      <c r="B123" s="13"/>
      <c r="C123" s="13"/>
      <c r="D123" s="13"/>
      <c r="E123" s="42" t="s">
        <v>68</v>
      </c>
      <c r="F123" s="1" t="s">
        <v>69</v>
      </c>
      <c r="G123" s="1" t="s">
        <v>27</v>
      </c>
      <c r="H123" s="1">
        <v>1</v>
      </c>
      <c r="I123" s="1">
        <v>1</v>
      </c>
      <c r="J123" s="1">
        <v>1</v>
      </c>
      <c r="K123" s="1">
        <v>0</v>
      </c>
      <c r="L123" s="1">
        <v>0</v>
      </c>
      <c r="M123" s="1">
        <v>0</v>
      </c>
      <c r="N123" s="1">
        <f>SUM(H123:M123)</f>
        <v>3</v>
      </c>
      <c r="O123" s="26" t="s">
        <v>59</v>
      </c>
      <c r="P123" s="26" t="s">
        <v>70</v>
      </c>
    </row>
    <row r="124" spans="2:16" ht="15" thickBot="1">
      <c r="B124" s="13"/>
      <c r="C124" s="13"/>
      <c r="D124" s="13"/>
      <c r="E124" s="43"/>
      <c r="F124" s="1" t="s">
        <v>17</v>
      </c>
      <c r="G124" s="1" t="s">
        <v>18</v>
      </c>
      <c r="H124" s="9">
        <v>882.8</v>
      </c>
      <c r="I124" s="9">
        <v>706</v>
      </c>
      <c r="J124" s="9">
        <v>2553.3000000000002</v>
      </c>
      <c r="K124" s="9">
        <v>0</v>
      </c>
      <c r="L124" s="9">
        <v>0</v>
      </c>
      <c r="M124" s="9">
        <v>0</v>
      </c>
      <c r="N124" s="1" t="s">
        <v>14</v>
      </c>
      <c r="O124" s="37"/>
      <c r="P124" s="37"/>
    </row>
    <row r="125" spans="2:16">
      <c r="B125" s="13"/>
      <c r="C125" s="13"/>
      <c r="D125" s="13"/>
      <c r="E125" s="43"/>
      <c r="F125" s="2" t="s">
        <v>19</v>
      </c>
      <c r="G125" s="26" t="s">
        <v>18</v>
      </c>
      <c r="H125" s="40">
        <f>SUM(H127:H130)</f>
        <v>882.8</v>
      </c>
      <c r="I125" s="40">
        <f t="shared" ref="I125:M125" si="22">SUM(I127:I130)</f>
        <v>706</v>
      </c>
      <c r="J125" s="40">
        <f t="shared" si="22"/>
        <v>2553.3000000000002</v>
      </c>
      <c r="K125" s="40">
        <f t="shared" si="22"/>
        <v>0</v>
      </c>
      <c r="L125" s="40">
        <f t="shared" si="22"/>
        <v>0</v>
      </c>
      <c r="M125" s="40">
        <f t="shared" si="22"/>
        <v>0</v>
      </c>
      <c r="N125" s="40">
        <f>SUM(H125:M126)</f>
        <v>4142.1000000000004</v>
      </c>
      <c r="O125" s="37"/>
      <c r="P125" s="37"/>
    </row>
    <row r="126" spans="2:16" ht="15" thickBot="1">
      <c r="B126" s="13"/>
      <c r="C126" s="13"/>
      <c r="D126" s="13"/>
      <c r="E126" s="43"/>
      <c r="F126" s="1" t="s">
        <v>20</v>
      </c>
      <c r="G126" s="27"/>
      <c r="H126" s="41"/>
      <c r="I126" s="41"/>
      <c r="J126" s="41"/>
      <c r="K126" s="41"/>
      <c r="L126" s="41"/>
      <c r="M126" s="41"/>
      <c r="N126" s="41"/>
      <c r="O126" s="37"/>
      <c r="P126" s="37"/>
    </row>
    <row r="127" spans="2:16" ht="15" thickBot="1">
      <c r="B127" s="13"/>
      <c r="C127" s="13"/>
      <c r="D127" s="13"/>
      <c r="E127" s="43"/>
      <c r="F127" s="1" t="s">
        <v>21</v>
      </c>
      <c r="G127" s="1" t="s">
        <v>18</v>
      </c>
      <c r="H127" s="9">
        <v>0</v>
      </c>
      <c r="I127" s="9">
        <v>0</v>
      </c>
      <c r="J127" s="9">
        <v>0</v>
      </c>
      <c r="K127" s="9">
        <v>0</v>
      </c>
      <c r="L127" s="9">
        <v>0</v>
      </c>
      <c r="M127" s="9">
        <v>0</v>
      </c>
      <c r="N127" s="9">
        <f>SUM(H127:M127)</f>
        <v>0</v>
      </c>
      <c r="O127" s="37"/>
      <c r="P127" s="37"/>
    </row>
    <row r="128" spans="2:16" ht="15" thickBot="1">
      <c r="B128" s="13"/>
      <c r="C128" s="13"/>
      <c r="D128" s="13"/>
      <c r="E128" s="43"/>
      <c r="F128" s="1" t="s">
        <v>22</v>
      </c>
      <c r="G128" s="1" t="s">
        <v>18</v>
      </c>
      <c r="H128" s="9">
        <v>0</v>
      </c>
      <c r="I128" s="9">
        <v>0</v>
      </c>
      <c r="J128" s="9">
        <v>0</v>
      </c>
      <c r="K128" s="9">
        <v>0</v>
      </c>
      <c r="L128" s="9">
        <v>0</v>
      </c>
      <c r="M128" s="9">
        <v>0</v>
      </c>
      <c r="N128" s="9">
        <f>SUM(H128:M128)</f>
        <v>0</v>
      </c>
      <c r="O128" s="37"/>
      <c r="P128" s="37"/>
    </row>
    <row r="129" spans="2:16" ht="15" thickBot="1">
      <c r="B129" s="13"/>
      <c r="C129" s="13"/>
      <c r="D129" s="13"/>
      <c r="E129" s="43"/>
      <c r="F129" s="1" t="s">
        <v>23</v>
      </c>
      <c r="G129" s="1" t="s">
        <v>18</v>
      </c>
      <c r="H129" s="9">
        <v>882.8</v>
      </c>
      <c r="I129" s="9">
        <v>706</v>
      </c>
      <c r="J129" s="9">
        <v>2553.3000000000002</v>
      </c>
      <c r="K129" s="9">
        <v>0</v>
      </c>
      <c r="L129" s="9">
        <v>0</v>
      </c>
      <c r="M129" s="9">
        <v>0</v>
      </c>
      <c r="N129" s="9">
        <f>SUM(H129:M129)</f>
        <v>4142.1000000000004</v>
      </c>
      <c r="O129" s="37"/>
      <c r="P129" s="37"/>
    </row>
    <row r="130" spans="2:16" ht="24.6" thickBot="1">
      <c r="B130" s="13"/>
      <c r="C130" s="13"/>
      <c r="D130" s="13"/>
      <c r="E130" s="44"/>
      <c r="F130" s="1" t="s">
        <v>24</v>
      </c>
      <c r="G130" s="1" t="s">
        <v>18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27"/>
      <c r="P130" s="27"/>
    </row>
    <row r="131" spans="2:16" ht="61.5" customHeight="1" thickBot="1">
      <c r="B131" s="13"/>
      <c r="C131" s="13"/>
      <c r="D131" s="13"/>
      <c r="E131" s="26" t="s">
        <v>71</v>
      </c>
      <c r="F131" s="1" t="s">
        <v>72</v>
      </c>
      <c r="G131" s="1" t="s">
        <v>27</v>
      </c>
      <c r="H131" s="1">
        <v>2</v>
      </c>
      <c r="I131" s="1">
        <v>4</v>
      </c>
      <c r="J131" s="1">
        <v>4</v>
      </c>
      <c r="K131" s="1">
        <v>4</v>
      </c>
      <c r="L131" s="1">
        <v>4</v>
      </c>
      <c r="M131" s="1">
        <v>2</v>
      </c>
      <c r="N131" s="1">
        <f>SUM(H131:M131)</f>
        <v>20</v>
      </c>
      <c r="O131" s="26" t="s">
        <v>34</v>
      </c>
      <c r="P131" s="26" t="s">
        <v>73</v>
      </c>
    </row>
    <row r="132" spans="2:16" ht="15" thickBot="1">
      <c r="B132" s="13"/>
      <c r="C132" s="13"/>
      <c r="D132" s="13"/>
      <c r="E132" s="37"/>
      <c r="F132" s="1" t="s">
        <v>17</v>
      </c>
      <c r="G132" s="1" t="s">
        <v>18</v>
      </c>
      <c r="H132" s="9">
        <v>677.4</v>
      </c>
      <c r="I132" s="9">
        <v>608.65</v>
      </c>
      <c r="J132" s="9">
        <v>548.77499999999998</v>
      </c>
      <c r="K132" s="9">
        <v>548.77499999999998</v>
      </c>
      <c r="L132" s="9">
        <v>548.77499999999998</v>
      </c>
      <c r="M132" s="9">
        <v>7.55</v>
      </c>
      <c r="N132" s="1" t="s">
        <v>14</v>
      </c>
      <c r="O132" s="37"/>
      <c r="P132" s="37"/>
    </row>
    <row r="133" spans="2:16">
      <c r="B133" s="13"/>
      <c r="C133" s="13"/>
      <c r="D133" s="13"/>
      <c r="E133" s="37"/>
      <c r="F133" s="2" t="s">
        <v>19</v>
      </c>
      <c r="G133" s="26" t="s">
        <v>18</v>
      </c>
      <c r="H133" s="40">
        <f>SUM(H135:H138)</f>
        <v>1354.8</v>
      </c>
      <c r="I133" s="40">
        <f t="shared" ref="I133:M133" si="23">SUM(I135:I138)</f>
        <v>2434.6</v>
      </c>
      <c r="J133" s="40">
        <f t="shared" si="23"/>
        <v>2195.1</v>
      </c>
      <c r="K133" s="40">
        <f t="shared" si="23"/>
        <v>2195.1</v>
      </c>
      <c r="L133" s="40">
        <f t="shared" si="23"/>
        <v>2195.1</v>
      </c>
      <c r="M133" s="40">
        <f t="shared" si="23"/>
        <v>15.1</v>
      </c>
      <c r="N133" s="40">
        <f>SUM(H133:M134)</f>
        <v>10389.800000000001</v>
      </c>
      <c r="O133" s="37"/>
      <c r="P133" s="37"/>
    </row>
    <row r="134" spans="2:16" ht="15" thickBot="1">
      <c r="B134" s="13"/>
      <c r="C134" s="13"/>
      <c r="D134" s="13"/>
      <c r="E134" s="37"/>
      <c r="F134" s="1" t="s">
        <v>20</v>
      </c>
      <c r="G134" s="27"/>
      <c r="H134" s="41"/>
      <c r="I134" s="41"/>
      <c r="J134" s="41"/>
      <c r="K134" s="41"/>
      <c r="L134" s="41"/>
      <c r="M134" s="41"/>
      <c r="N134" s="41"/>
      <c r="O134" s="37"/>
      <c r="P134" s="37"/>
    </row>
    <row r="135" spans="2:16" ht="15" thickBot="1">
      <c r="B135" s="13"/>
      <c r="C135" s="13"/>
      <c r="D135" s="13"/>
      <c r="E135" s="37"/>
      <c r="F135" s="1" t="s">
        <v>21</v>
      </c>
      <c r="G135" s="1" t="s">
        <v>18</v>
      </c>
      <c r="H135" s="9">
        <v>1003.9</v>
      </c>
      <c r="I135" s="9">
        <v>1840.1</v>
      </c>
      <c r="J135" s="9">
        <v>1664.2</v>
      </c>
      <c r="K135" s="9">
        <v>0</v>
      </c>
      <c r="L135" s="9">
        <v>0</v>
      </c>
      <c r="M135" s="9">
        <v>0</v>
      </c>
      <c r="N135" s="9">
        <f>SUM(H135:M135)</f>
        <v>4508.2</v>
      </c>
      <c r="O135" s="37"/>
      <c r="P135" s="37"/>
    </row>
    <row r="136" spans="2:16" ht="15" thickBot="1">
      <c r="B136" s="13"/>
      <c r="C136" s="13"/>
      <c r="D136" s="13"/>
      <c r="E136" s="37"/>
      <c r="F136" s="1" t="s">
        <v>22</v>
      </c>
      <c r="G136" s="1" t="s">
        <v>18</v>
      </c>
      <c r="H136" s="9">
        <v>283.10000000000002</v>
      </c>
      <c r="I136" s="9">
        <v>519</v>
      </c>
      <c r="J136" s="9">
        <v>469.4</v>
      </c>
      <c r="K136" s="9">
        <v>2133.6</v>
      </c>
      <c r="L136" s="9">
        <v>2133.6</v>
      </c>
      <c r="M136" s="9">
        <v>0</v>
      </c>
      <c r="N136" s="9">
        <f>SUM(H136:M136)</f>
        <v>5538.7</v>
      </c>
      <c r="O136" s="37"/>
      <c r="P136" s="37"/>
    </row>
    <row r="137" spans="2:16" ht="15" thickBot="1">
      <c r="B137" s="13"/>
      <c r="C137" s="13"/>
      <c r="D137" s="13"/>
      <c r="E137" s="37"/>
      <c r="F137" s="1" t="s">
        <v>23</v>
      </c>
      <c r="G137" s="1" t="s">
        <v>18</v>
      </c>
      <c r="H137" s="9">
        <v>67.8</v>
      </c>
      <c r="I137" s="9">
        <v>75.5</v>
      </c>
      <c r="J137" s="9">
        <v>61.5</v>
      </c>
      <c r="K137" s="9">
        <v>61.5</v>
      </c>
      <c r="L137" s="9">
        <v>61.5</v>
      </c>
      <c r="M137" s="9">
        <v>15.1</v>
      </c>
      <c r="N137" s="9">
        <f>SUM(H137:M137)</f>
        <v>342.90000000000003</v>
      </c>
      <c r="O137" s="37"/>
      <c r="P137" s="37"/>
    </row>
    <row r="138" spans="2:16" ht="24.6" thickBot="1">
      <c r="B138" s="13"/>
      <c r="C138" s="13"/>
      <c r="D138" s="13"/>
      <c r="E138" s="27"/>
      <c r="F138" s="1" t="s">
        <v>24</v>
      </c>
      <c r="G138" s="1" t="s">
        <v>18</v>
      </c>
      <c r="H138" s="9">
        <v>0</v>
      </c>
      <c r="I138" s="9">
        <v>0</v>
      </c>
      <c r="J138" s="9">
        <v>0</v>
      </c>
      <c r="K138" s="9">
        <v>0</v>
      </c>
      <c r="L138" s="9">
        <v>0</v>
      </c>
      <c r="M138" s="9">
        <v>0</v>
      </c>
      <c r="N138" s="9">
        <f>SUM(H138:M138)</f>
        <v>0</v>
      </c>
      <c r="O138" s="27"/>
      <c r="P138" s="27"/>
    </row>
    <row r="139" spans="2:16" ht="77.25" customHeight="1" thickBot="1">
      <c r="B139" s="13"/>
      <c r="C139" s="13"/>
      <c r="D139" s="13"/>
      <c r="E139" s="26" t="s">
        <v>74</v>
      </c>
      <c r="F139" s="1" t="s">
        <v>75</v>
      </c>
      <c r="G139" s="1" t="s">
        <v>13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f>SUM(H139:M139)</f>
        <v>0</v>
      </c>
      <c r="O139" s="26" t="s">
        <v>59</v>
      </c>
      <c r="P139" s="26" t="s">
        <v>76</v>
      </c>
    </row>
    <row r="140" spans="2:16" ht="15" thickBot="1">
      <c r="B140" s="13"/>
      <c r="C140" s="13"/>
      <c r="D140" s="13"/>
      <c r="E140" s="37"/>
      <c r="F140" s="1" t="s">
        <v>17</v>
      </c>
      <c r="G140" s="1" t="s">
        <v>18</v>
      </c>
      <c r="H140" s="9">
        <v>0</v>
      </c>
      <c r="I140" s="9">
        <v>0</v>
      </c>
      <c r="J140" s="9">
        <v>0</v>
      </c>
      <c r="K140" s="9">
        <v>0</v>
      </c>
      <c r="L140" s="9">
        <v>0</v>
      </c>
      <c r="M140" s="9">
        <v>0</v>
      </c>
      <c r="N140" s="1" t="s">
        <v>14</v>
      </c>
      <c r="O140" s="37"/>
      <c r="P140" s="37"/>
    </row>
    <row r="141" spans="2:16">
      <c r="B141" s="13"/>
      <c r="C141" s="13"/>
      <c r="D141" s="13"/>
      <c r="E141" s="37"/>
      <c r="F141" s="2" t="s">
        <v>19</v>
      </c>
      <c r="G141" s="26" t="s">
        <v>18</v>
      </c>
      <c r="H141" s="40">
        <f>SUM(H143:H146)</f>
        <v>0</v>
      </c>
      <c r="I141" s="40">
        <f t="shared" ref="I141:M141" si="24">SUM(I143:I146)</f>
        <v>0</v>
      </c>
      <c r="J141" s="40">
        <f t="shared" si="24"/>
        <v>0</v>
      </c>
      <c r="K141" s="40">
        <f t="shared" si="24"/>
        <v>0</v>
      </c>
      <c r="L141" s="40">
        <f t="shared" si="24"/>
        <v>0</v>
      </c>
      <c r="M141" s="40">
        <f t="shared" si="24"/>
        <v>0</v>
      </c>
      <c r="N141" s="40">
        <f>SUM(H143:M143)</f>
        <v>0</v>
      </c>
      <c r="O141" s="37"/>
      <c r="P141" s="37"/>
    </row>
    <row r="142" spans="2:16" ht="15" thickBot="1">
      <c r="B142" s="13"/>
      <c r="C142" s="13"/>
      <c r="D142" s="13"/>
      <c r="E142" s="37"/>
      <c r="F142" s="1" t="s">
        <v>20</v>
      </c>
      <c r="G142" s="27"/>
      <c r="H142" s="41"/>
      <c r="I142" s="41"/>
      <c r="J142" s="41"/>
      <c r="K142" s="41"/>
      <c r="L142" s="41"/>
      <c r="M142" s="41"/>
      <c r="N142" s="41"/>
      <c r="O142" s="37"/>
      <c r="P142" s="37"/>
    </row>
    <row r="143" spans="2:16" ht="15" thickBot="1">
      <c r="B143" s="13"/>
      <c r="C143" s="13"/>
      <c r="D143" s="13"/>
      <c r="E143" s="37"/>
      <c r="F143" s="1" t="s">
        <v>21</v>
      </c>
      <c r="G143" s="1" t="s">
        <v>18</v>
      </c>
      <c r="H143" s="9">
        <v>0</v>
      </c>
      <c r="I143" s="9">
        <v>0</v>
      </c>
      <c r="J143" s="9">
        <v>0</v>
      </c>
      <c r="K143" s="9">
        <v>0</v>
      </c>
      <c r="L143" s="9">
        <v>0</v>
      </c>
      <c r="M143" s="9">
        <v>0</v>
      </c>
      <c r="N143" s="9">
        <f t="shared" ref="N143:N148" si="25">SUM(H143:M143)</f>
        <v>0</v>
      </c>
      <c r="O143" s="37"/>
      <c r="P143" s="37"/>
    </row>
    <row r="144" spans="2:16" ht="15" thickBot="1">
      <c r="B144" s="13"/>
      <c r="C144" s="13"/>
      <c r="D144" s="13"/>
      <c r="E144" s="37"/>
      <c r="F144" s="1" t="s">
        <v>22</v>
      </c>
      <c r="G144" s="1" t="s">
        <v>18</v>
      </c>
      <c r="H144" s="9">
        <v>0</v>
      </c>
      <c r="I144" s="9">
        <v>0</v>
      </c>
      <c r="J144" s="9">
        <v>0</v>
      </c>
      <c r="K144" s="9">
        <v>0</v>
      </c>
      <c r="L144" s="9">
        <v>0</v>
      </c>
      <c r="M144" s="9">
        <v>0</v>
      </c>
      <c r="N144" s="9">
        <f t="shared" si="25"/>
        <v>0</v>
      </c>
      <c r="O144" s="37"/>
      <c r="P144" s="37"/>
    </row>
    <row r="145" spans="2:16" ht="15" thickBot="1">
      <c r="B145" s="13"/>
      <c r="C145" s="13"/>
      <c r="D145" s="13"/>
      <c r="E145" s="37"/>
      <c r="F145" s="1" t="s">
        <v>40</v>
      </c>
      <c r="G145" s="1" t="s">
        <v>18</v>
      </c>
      <c r="H145" s="9">
        <v>0</v>
      </c>
      <c r="I145" s="9">
        <v>0</v>
      </c>
      <c r="J145" s="9">
        <v>0</v>
      </c>
      <c r="K145" s="9">
        <v>0</v>
      </c>
      <c r="L145" s="9">
        <v>0</v>
      </c>
      <c r="M145" s="9">
        <v>0</v>
      </c>
      <c r="N145" s="9">
        <f t="shared" si="25"/>
        <v>0</v>
      </c>
      <c r="O145" s="37"/>
      <c r="P145" s="37"/>
    </row>
    <row r="146" spans="2:16" ht="24.6" thickBot="1">
      <c r="B146" s="13"/>
      <c r="C146" s="13"/>
      <c r="D146" s="13"/>
      <c r="E146" s="27"/>
      <c r="F146" s="1" t="s">
        <v>24</v>
      </c>
      <c r="G146" s="1" t="s">
        <v>18</v>
      </c>
      <c r="H146" s="9">
        <v>0</v>
      </c>
      <c r="I146" s="9">
        <v>0</v>
      </c>
      <c r="J146" s="9">
        <v>0</v>
      </c>
      <c r="K146" s="9">
        <v>0</v>
      </c>
      <c r="L146" s="9">
        <v>0</v>
      </c>
      <c r="M146" s="9">
        <v>0</v>
      </c>
      <c r="N146" s="9">
        <f t="shared" si="25"/>
        <v>0</v>
      </c>
      <c r="O146" s="27"/>
      <c r="P146" s="27"/>
    </row>
    <row r="147" spans="2:16" ht="57.75" customHeight="1" thickBot="1">
      <c r="B147" s="13"/>
      <c r="C147" s="13"/>
      <c r="D147" s="13"/>
      <c r="E147" s="26" t="s">
        <v>77</v>
      </c>
      <c r="F147" s="1" t="s">
        <v>78</v>
      </c>
      <c r="G147" s="1" t="s">
        <v>27</v>
      </c>
      <c r="H147" s="1">
        <v>0</v>
      </c>
      <c r="I147" s="1">
        <v>14</v>
      </c>
      <c r="J147" s="1">
        <v>0</v>
      </c>
      <c r="K147" s="1">
        <v>0</v>
      </c>
      <c r="L147" s="1">
        <v>0</v>
      </c>
      <c r="M147" s="1">
        <v>0</v>
      </c>
      <c r="N147" s="1">
        <f t="shared" si="25"/>
        <v>14</v>
      </c>
      <c r="O147" s="26" t="s">
        <v>34</v>
      </c>
      <c r="P147" s="26" t="s">
        <v>79</v>
      </c>
    </row>
    <row r="148" spans="2:16" ht="57.75" customHeight="1" thickBot="1">
      <c r="B148" s="13"/>
      <c r="C148" s="13"/>
      <c r="D148" s="13"/>
      <c r="E148" s="37"/>
      <c r="F148" s="1" t="s">
        <v>88</v>
      </c>
      <c r="G148" s="1" t="s">
        <v>27</v>
      </c>
      <c r="H148" s="1">
        <v>0</v>
      </c>
      <c r="I148" s="1">
        <v>0</v>
      </c>
      <c r="J148" s="1">
        <v>14</v>
      </c>
      <c r="K148" s="1">
        <v>0</v>
      </c>
      <c r="L148" s="1">
        <v>0</v>
      </c>
      <c r="M148" s="1">
        <v>0</v>
      </c>
      <c r="N148" s="1">
        <f t="shared" si="25"/>
        <v>14</v>
      </c>
      <c r="O148" s="37"/>
      <c r="P148" s="37"/>
    </row>
    <row r="149" spans="2:16" ht="15" thickBot="1">
      <c r="B149" s="13"/>
      <c r="C149" s="13"/>
      <c r="D149" s="13"/>
      <c r="E149" s="37"/>
      <c r="F149" s="1" t="s">
        <v>17</v>
      </c>
      <c r="G149" s="1" t="s">
        <v>18</v>
      </c>
      <c r="H149" s="9">
        <v>0</v>
      </c>
      <c r="I149" s="9">
        <v>71.209999999999994</v>
      </c>
      <c r="J149" s="9">
        <v>0</v>
      </c>
      <c r="K149" s="9">
        <v>0</v>
      </c>
      <c r="L149" s="9">
        <v>0</v>
      </c>
      <c r="M149" s="9">
        <v>0</v>
      </c>
      <c r="N149" s="1" t="s">
        <v>14</v>
      </c>
      <c r="O149" s="37"/>
      <c r="P149" s="37"/>
    </row>
    <row r="150" spans="2:16">
      <c r="B150" s="13"/>
      <c r="C150" s="13"/>
      <c r="D150" s="13"/>
      <c r="E150" s="37"/>
      <c r="F150" s="2" t="s">
        <v>19</v>
      </c>
      <c r="G150" s="26" t="s">
        <v>18</v>
      </c>
      <c r="H150" s="40">
        <f>SUM(H152:H155)</f>
        <v>0</v>
      </c>
      <c r="I150" s="40">
        <f t="shared" ref="I150:M150" si="26">SUM(I152:I155)</f>
        <v>996.99999999999989</v>
      </c>
      <c r="J150" s="40">
        <f t="shared" si="26"/>
        <v>150.29999999999998</v>
      </c>
      <c r="K150" s="40">
        <f t="shared" si="26"/>
        <v>0</v>
      </c>
      <c r="L150" s="40">
        <f t="shared" si="26"/>
        <v>0</v>
      </c>
      <c r="M150" s="40">
        <f t="shared" si="26"/>
        <v>0</v>
      </c>
      <c r="N150" s="40">
        <f>SUM(H150:M151)</f>
        <v>1147.3</v>
      </c>
      <c r="O150" s="37"/>
      <c r="P150" s="37"/>
    </row>
    <row r="151" spans="2:16" ht="15" thickBot="1">
      <c r="B151" s="13"/>
      <c r="C151" s="13"/>
      <c r="D151" s="13"/>
      <c r="E151" s="37"/>
      <c r="F151" s="1" t="s">
        <v>20</v>
      </c>
      <c r="G151" s="27"/>
      <c r="H151" s="41"/>
      <c r="I151" s="41"/>
      <c r="J151" s="41"/>
      <c r="K151" s="41"/>
      <c r="L151" s="41"/>
      <c r="M151" s="41"/>
      <c r="N151" s="41"/>
      <c r="O151" s="37"/>
      <c r="P151" s="37"/>
    </row>
    <row r="152" spans="2:16" ht="15" thickBot="1">
      <c r="B152" s="13"/>
      <c r="C152" s="13"/>
      <c r="D152" s="13"/>
      <c r="E152" s="37"/>
      <c r="F152" s="1" t="s">
        <v>21</v>
      </c>
      <c r="G152" s="1" t="s">
        <v>18</v>
      </c>
      <c r="H152" s="9">
        <v>0</v>
      </c>
      <c r="I152" s="9">
        <v>527.4</v>
      </c>
      <c r="J152" s="9">
        <v>114</v>
      </c>
      <c r="K152" s="9">
        <v>0</v>
      </c>
      <c r="L152" s="9">
        <v>0</v>
      </c>
      <c r="M152" s="9">
        <v>0</v>
      </c>
      <c r="N152" s="9">
        <f>SUM(H152:M152)</f>
        <v>641.4</v>
      </c>
      <c r="O152" s="37"/>
      <c r="P152" s="37"/>
    </row>
    <row r="153" spans="2:16" ht="15" thickBot="1">
      <c r="B153" s="13"/>
      <c r="C153" s="13"/>
      <c r="D153" s="13"/>
      <c r="E153" s="37"/>
      <c r="F153" s="1" t="s">
        <v>22</v>
      </c>
      <c r="G153" s="1" t="s">
        <v>18</v>
      </c>
      <c r="H153" s="9">
        <v>0</v>
      </c>
      <c r="I153" s="9">
        <v>438.7</v>
      </c>
      <c r="J153" s="9">
        <v>32.1</v>
      </c>
      <c r="K153" s="9">
        <v>0</v>
      </c>
      <c r="L153" s="9">
        <v>0</v>
      </c>
      <c r="M153" s="9">
        <v>0</v>
      </c>
      <c r="N153" s="9">
        <f>SUM(H153:M153)</f>
        <v>470.8</v>
      </c>
      <c r="O153" s="37"/>
      <c r="P153" s="37"/>
    </row>
    <row r="154" spans="2:16" ht="15" thickBot="1">
      <c r="B154" s="13"/>
      <c r="C154" s="13"/>
      <c r="D154" s="13"/>
      <c r="E154" s="37"/>
      <c r="F154" s="1" t="s">
        <v>40</v>
      </c>
      <c r="G154" s="1" t="s">
        <v>18</v>
      </c>
      <c r="H154" s="9">
        <v>0</v>
      </c>
      <c r="I154" s="9">
        <v>30.9</v>
      </c>
      <c r="J154" s="9">
        <v>4.2</v>
      </c>
      <c r="K154" s="9">
        <v>0</v>
      </c>
      <c r="L154" s="9">
        <v>0</v>
      </c>
      <c r="M154" s="9">
        <v>0</v>
      </c>
      <c r="N154" s="9">
        <f>SUM(H154:M154)</f>
        <v>35.1</v>
      </c>
      <c r="O154" s="37"/>
      <c r="P154" s="37"/>
    </row>
    <row r="155" spans="2:16" ht="24.6" thickBot="1">
      <c r="B155" s="13"/>
      <c r="C155" s="13"/>
      <c r="D155" s="13"/>
      <c r="E155" s="27"/>
      <c r="F155" s="1" t="s">
        <v>24</v>
      </c>
      <c r="G155" s="1" t="s">
        <v>18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f>SUM(H155:M155)</f>
        <v>0</v>
      </c>
      <c r="O155" s="27"/>
      <c r="P155" s="27"/>
    </row>
    <row r="156" spans="2:16" ht="24.6" thickBot="1">
      <c r="B156" s="13"/>
      <c r="C156" s="13"/>
      <c r="D156" s="13"/>
      <c r="E156" s="45" t="s">
        <v>83</v>
      </c>
      <c r="F156" s="1" t="s">
        <v>80</v>
      </c>
      <c r="G156" s="1" t="s">
        <v>27</v>
      </c>
      <c r="H156" s="1">
        <v>0</v>
      </c>
      <c r="I156" s="1">
        <v>1</v>
      </c>
      <c r="J156" s="1">
        <v>0</v>
      </c>
      <c r="K156" s="1">
        <v>0</v>
      </c>
      <c r="L156" s="1">
        <v>0</v>
      </c>
      <c r="M156" s="1">
        <v>0</v>
      </c>
      <c r="N156" s="1">
        <f>SUM(H156:M156)</f>
        <v>1</v>
      </c>
      <c r="O156" s="26" t="s">
        <v>15</v>
      </c>
      <c r="P156" s="45" t="s">
        <v>84</v>
      </c>
    </row>
    <row r="157" spans="2:16" ht="15" thickBot="1">
      <c r="B157" s="13"/>
      <c r="C157" s="13"/>
      <c r="D157" s="13"/>
      <c r="E157" s="46"/>
      <c r="F157" s="1" t="s">
        <v>17</v>
      </c>
      <c r="G157" s="1" t="s">
        <v>18</v>
      </c>
      <c r="H157" s="9">
        <v>0</v>
      </c>
      <c r="I157" s="9">
        <f>I158/I156</f>
        <v>5000</v>
      </c>
      <c r="J157" s="9">
        <v>0</v>
      </c>
      <c r="K157" s="9">
        <v>0</v>
      </c>
      <c r="L157" s="9">
        <v>0</v>
      </c>
      <c r="M157" s="9">
        <v>0</v>
      </c>
      <c r="N157" s="1" t="s">
        <v>14</v>
      </c>
      <c r="O157" s="37"/>
      <c r="P157" s="46"/>
    </row>
    <row r="158" spans="2:16">
      <c r="B158" s="13"/>
      <c r="C158" s="13"/>
      <c r="D158" s="13"/>
      <c r="E158" s="46"/>
      <c r="F158" s="2" t="s">
        <v>19</v>
      </c>
      <c r="G158" s="26" t="s">
        <v>18</v>
      </c>
      <c r="H158" s="40">
        <f t="shared" ref="H158" si="27">SUM(H160:H163)</f>
        <v>0</v>
      </c>
      <c r="I158" s="40">
        <f t="shared" ref="I158" si="28">SUM(I160:I163)</f>
        <v>5000</v>
      </c>
      <c r="J158" s="40">
        <f t="shared" ref="J158:M158" si="29">SUM(J160:J163)</f>
        <v>0</v>
      </c>
      <c r="K158" s="40">
        <f t="shared" si="29"/>
        <v>0</v>
      </c>
      <c r="L158" s="40">
        <f t="shared" si="29"/>
        <v>0</v>
      </c>
      <c r="M158" s="40">
        <f t="shared" si="29"/>
        <v>0</v>
      </c>
      <c r="N158" s="40">
        <f>SUM(H158:M159)</f>
        <v>5000</v>
      </c>
      <c r="O158" s="37"/>
      <c r="P158" s="46"/>
    </row>
    <row r="159" spans="2:16" ht="15" thickBot="1">
      <c r="B159" s="13"/>
      <c r="C159" s="13"/>
      <c r="D159" s="13"/>
      <c r="E159" s="46"/>
      <c r="F159" s="1" t="s">
        <v>20</v>
      </c>
      <c r="G159" s="27"/>
      <c r="H159" s="41"/>
      <c r="I159" s="41"/>
      <c r="J159" s="41"/>
      <c r="K159" s="41"/>
      <c r="L159" s="41"/>
      <c r="M159" s="41"/>
      <c r="N159" s="41"/>
      <c r="O159" s="37"/>
      <c r="P159" s="46"/>
    </row>
    <row r="160" spans="2:16" ht="15" thickBot="1">
      <c r="B160" s="13"/>
      <c r="C160" s="13"/>
      <c r="D160" s="13"/>
      <c r="E160" s="46"/>
      <c r="F160" s="1" t="s">
        <v>21</v>
      </c>
      <c r="G160" s="1" t="s">
        <v>18</v>
      </c>
      <c r="H160" s="9">
        <v>0</v>
      </c>
      <c r="I160" s="9">
        <v>5000</v>
      </c>
      <c r="J160" s="9">
        <v>0</v>
      </c>
      <c r="K160" s="9">
        <v>0</v>
      </c>
      <c r="L160" s="9">
        <v>0</v>
      </c>
      <c r="M160" s="9">
        <v>0</v>
      </c>
      <c r="N160" s="9">
        <f>SUM(H160:M160)</f>
        <v>5000</v>
      </c>
      <c r="O160" s="37"/>
      <c r="P160" s="46"/>
    </row>
    <row r="161" spans="2:16" ht="15" thickBot="1">
      <c r="B161" s="13"/>
      <c r="C161" s="13"/>
      <c r="D161" s="13"/>
      <c r="E161" s="46"/>
      <c r="F161" s="1" t="s">
        <v>22</v>
      </c>
      <c r="G161" s="1" t="s">
        <v>18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f>SUM(H161:M161)</f>
        <v>0</v>
      </c>
      <c r="O161" s="37"/>
      <c r="P161" s="46"/>
    </row>
    <row r="162" spans="2:16" ht="15" thickBot="1">
      <c r="B162" s="13"/>
      <c r="C162" s="13"/>
      <c r="D162" s="13"/>
      <c r="E162" s="46"/>
      <c r="F162" s="1" t="s">
        <v>40</v>
      </c>
      <c r="G162" s="1" t="s">
        <v>18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f>SUM(H162:M162)</f>
        <v>0</v>
      </c>
      <c r="O162" s="37"/>
      <c r="P162" s="46"/>
    </row>
    <row r="163" spans="2:16" ht="24.6" thickBot="1">
      <c r="B163" s="13"/>
      <c r="C163" s="13"/>
      <c r="D163" s="13"/>
      <c r="E163" s="47"/>
      <c r="F163" s="1" t="s">
        <v>24</v>
      </c>
      <c r="G163" s="1" t="s">
        <v>18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f>SUM(H163:M163)</f>
        <v>0</v>
      </c>
      <c r="O163" s="27"/>
      <c r="P163" s="47"/>
    </row>
    <row r="164" spans="2:16" ht="24" customHeight="1">
      <c r="B164" s="13"/>
      <c r="C164" s="13"/>
      <c r="D164" s="13"/>
      <c r="E164" s="22" t="s">
        <v>81</v>
      </c>
      <c r="F164" s="23"/>
      <c r="G164" s="26" t="s">
        <v>18</v>
      </c>
      <c r="H164" s="40">
        <f>SUM(H166:H173)</f>
        <v>2237.6</v>
      </c>
      <c r="I164" s="40">
        <f t="shared" ref="I164:M164" si="30">SUM(I166:I173)</f>
        <v>9137.6</v>
      </c>
      <c r="J164" s="40">
        <f t="shared" si="30"/>
        <v>4898.7</v>
      </c>
      <c r="K164" s="40">
        <f t="shared" si="30"/>
        <v>2195.1</v>
      </c>
      <c r="L164" s="40">
        <f t="shared" si="30"/>
        <v>2195.1</v>
      </c>
      <c r="M164" s="40">
        <f t="shared" si="30"/>
        <v>15.1</v>
      </c>
      <c r="N164" s="40">
        <f>SUM(H164:M165)</f>
        <v>20679.199999999997</v>
      </c>
      <c r="O164" s="26"/>
      <c r="P164" s="26"/>
    </row>
    <row r="165" spans="2:16" ht="12" customHeight="1" thickBot="1">
      <c r="B165" s="13"/>
      <c r="C165" s="13"/>
      <c r="D165" s="13"/>
      <c r="E165" s="24"/>
      <c r="F165" s="25"/>
      <c r="G165" s="27"/>
      <c r="H165" s="41"/>
      <c r="I165" s="41"/>
      <c r="J165" s="41"/>
      <c r="K165" s="41"/>
      <c r="L165" s="41"/>
      <c r="M165" s="41"/>
      <c r="N165" s="41"/>
      <c r="O165" s="37"/>
      <c r="P165" s="37"/>
    </row>
    <row r="166" spans="2:16">
      <c r="B166" s="13"/>
      <c r="C166" s="13"/>
      <c r="D166" s="13"/>
      <c r="E166" s="22" t="s">
        <v>21</v>
      </c>
      <c r="F166" s="23"/>
      <c r="G166" s="26" t="s">
        <v>18</v>
      </c>
      <c r="H166" s="40">
        <f t="shared" ref="H166:M166" si="31">SUM(H127+H135+H143+H152+H160)</f>
        <v>1003.9</v>
      </c>
      <c r="I166" s="40">
        <f t="shared" si="31"/>
        <v>7367.5</v>
      </c>
      <c r="J166" s="40">
        <f t="shared" si="31"/>
        <v>1778.2</v>
      </c>
      <c r="K166" s="40">
        <f t="shared" si="31"/>
        <v>0</v>
      </c>
      <c r="L166" s="40">
        <f t="shared" si="31"/>
        <v>0</v>
      </c>
      <c r="M166" s="40">
        <f t="shared" si="31"/>
        <v>0</v>
      </c>
      <c r="N166" s="40">
        <f>SUM(H166:M167)</f>
        <v>10149.6</v>
      </c>
      <c r="O166" s="37"/>
      <c r="P166" s="37"/>
    </row>
    <row r="167" spans="2:16" ht="3" customHeight="1" thickBot="1">
      <c r="B167" s="13"/>
      <c r="C167" s="13"/>
      <c r="D167" s="13"/>
      <c r="E167" s="24"/>
      <c r="F167" s="25"/>
      <c r="G167" s="27"/>
      <c r="H167" s="41"/>
      <c r="I167" s="41"/>
      <c r="J167" s="41"/>
      <c r="K167" s="41"/>
      <c r="L167" s="41"/>
      <c r="M167" s="41"/>
      <c r="N167" s="41"/>
      <c r="O167" s="37"/>
      <c r="P167" s="37"/>
    </row>
    <row r="168" spans="2:16">
      <c r="B168" s="13"/>
      <c r="C168" s="13"/>
      <c r="D168" s="13"/>
      <c r="E168" s="22" t="s">
        <v>22</v>
      </c>
      <c r="F168" s="23"/>
      <c r="G168" s="26" t="s">
        <v>18</v>
      </c>
      <c r="H168" s="40">
        <f>H128+H136+H144+H153+H161</f>
        <v>283.10000000000002</v>
      </c>
      <c r="I168" s="40">
        <f>I128+I136+I144+I153+I161</f>
        <v>957.7</v>
      </c>
      <c r="J168" s="40">
        <f>J128+J136+J144+J153+J161</f>
        <v>501.5</v>
      </c>
      <c r="K168" s="40">
        <f>K128+K136+K144+K153+K161</f>
        <v>2133.6</v>
      </c>
      <c r="L168" s="40">
        <f>L128+L136+L144+L153+L161</f>
        <v>2133.6</v>
      </c>
      <c r="M168" s="40">
        <v>0</v>
      </c>
      <c r="N168" s="40">
        <f>SUM(H168:M169)</f>
        <v>6009.5</v>
      </c>
      <c r="O168" s="37"/>
      <c r="P168" s="37"/>
    </row>
    <row r="169" spans="2:16" ht="2.25" customHeight="1" thickBot="1">
      <c r="B169" s="13"/>
      <c r="C169" s="13"/>
      <c r="D169" s="13"/>
      <c r="E169" s="24"/>
      <c r="F169" s="25"/>
      <c r="G169" s="27"/>
      <c r="H169" s="41"/>
      <c r="I169" s="41"/>
      <c r="J169" s="41"/>
      <c r="K169" s="41"/>
      <c r="L169" s="41"/>
      <c r="M169" s="41"/>
      <c r="N169" s="41"/>
      <c r="O169" s="37"/>
      <c r="P169" s="37"/>
    </row>
    <row r="170" spans="2:16">
      <c r="B170" s="13"/>
      <c r="C170" s="13"/>
      <c r="D170" s="13"/>
      <c r="E170" s="22" t="s">
        <v>23</v>
      </c>
      <c r="F170" s="23"/>
      <c r="G170" s="26" t="s">
        <v>18</v>
      </c>
      <c r="H170" s="40">
        <f t="shared" ref="H170:M170" si="32">H129+H137+H145+H154+H162</f>
        <v>950.59999999999991</v>
      </c>
      <c r="I170" s="40">
        <f t="shared" si="32"/>
        <v>812.4</v>
      </c>
      <c r="J170" s="40">
        <f t="shared" si="32"/>
        <v>2619</v>
      </c>
      <c r="K170" s="40">
        <f t="shared" si="32"/>
        <v>61.5</v>
      </c>
      <c r="L170" s="40">
        <f t="shared" si="32"/>
        <v>61.5</v>
      </c>
      <c r="M170" s="40">
        <f t="shared" si="32"/>
        <v>15.1</v>
      </c>
      <c r="N170" s="40">
        <f>SUM(H170:M171)</f>
        <v>4520.1000000000004</v>
      </c>
      <c r="O170" s="37"/>
      <c r="P170" s="37"/>
    </row>
    <row r="171" spans="2:16" ht="4.5" customHeight="1" thickBot="1">
      <c r="B171" s="13"/>
      <c r="C171" s="13"/>
      <c r="D171" s="13"/>
      <c r="E171" s="24"/>
      <c r="F171" s="25"/>
      <c r="G171" s="27"/>
      <c r="H171" s="41"/>
      <c r="I171" s="41"/>
      <c r="J171" s="41"/>
      <c r="K171" s="41"/>
      <c r="L171" s="41"/>
      <c r="M171" s="41"/>
      <c r="N171" s="41"/>
      <c r="O171" s="37"/>
      <c r="P171" s="37"/>
    </row>
    <row r="172" spans="2:16" ht="18.75" customHeight="1" thickBot="1">
      <c r="B172" s="13"/>
      <c r="C172" s="13"/>
      <c r="D172" s="13"/>
      <c r="E172" s="22" t="s">
        <v>24</v>
      </c>
      <c r="F172" s="23"/>
      <c r="G172" s="26" t="s">
        <v>18</v>
      </c>
      <c r="H172" s="40">
        <v>0</v>
      </c>
      <c r="I172" s="40">
        <v>0</v>
      </c>
      <c r="J172" s="40">
        <v>0</v>
      </c>
      <c r="K172" s="40">
        <v>0</v>
      </c>
      <c r="L172" s="40">
        <v>0</v>
      </c>
      <c r="M172" s="40">
        <v>0</v>
      </c>
      <c r="N172" s="40">
        <f>SUM(H172:M173)</f>
        <v>0</v>
      </c>
      <c r="O172" s="37"/>
      <c r="P172" s="37"/>
    </row>
    <row r="173" spans="2:16" ht="24" hidden="1" customHeight="1" thickBot="1">
      <c r="B173" s="13"/>
      <c r="C173" s="13"/>
      <c r="D173" s="13"/>
      <c r="E173" s="24"/>
      <c r="F173" s="25"/>
      <c r="G173" s="27"/>
      <c r="H173" s="41"/>
      <c r="I173" s="41"/>
      <c r="J173" s="41"/>
      <c r="K173" s="41"/>
      <c r="L173" s="41"/>
      <c r="M173" s="41"/>
      <c r="N173" s="41"/>
      <c r="O173" s="27"/>
      <c r="P173" s="27"/>
    </row>
    <row r="174" spans="2:16" ht="48" customHeight="1" thickBot="1">
      <c r="B174" s="13"/>
      <c r="C174" s="13"/>
      <c r="D174" s="13"/>
      <c r="E174" s="28" t="s">
        <v>82</v>
      </c>
      <c r="F174" s="30"/>
      <c r="G174" s="16" t="s">
        <v>18</v>
      </c>
      <c r="H174" s="17">
        <f>SUM(H175:H178)</f>
        <v>66023.600000000006</v>
      </c>
      <c r="I174" s="17">
        <f t="shared" ref="I174:M174" si="33">SUM(I175:I178)</f>
        <v>73654.5</v>
      </c>
      <c r="J174" s="17">
        <f t="shared" si="33"/>
        <v>73353.600000000006</v>
      </c>
      <c r="K174" s="17">
        <f t="shared" si="33"/>
        <v>31158.9</v>
      </c>
      <c r="L174" s="17">
        <f t="shared" si="33"/>
        <v>33548</v>
      </c>
      <c r="M174" s="17">
        <f t="shared" si="33"/>
        <v>31883.7</v>
      </c>
      <c r="N174" s="17">
        <f>SUM(H174:M174)</f>
        <v>309622.3</v>
      </c>
      <c r="O174" s="26"/>
      <c r="P174" s="26"/>
    </row>
    <row r="175" spans="2:16" ht="20.25" customHeight="1" thickBot="1">
      <c r="B175" s="13"/>
      <c r="C175" s="13"/>
      <c r="D175" s="13"/>
      <c r="E175" s="28" t="s">
        <v>21</v>
      </c>
      <c r="F175" s="30"/>
      <c r="G175" s="1" t="s">
        <v>18</v>
      </c>
      <c r="H175" s="9">
        <f t="shared" ref="H175:M175" si="34">H114+H166</f>
        <v>1003.9</v>
      </c>
      <c r="I175" s="9">
        <f t="shared" si="34"/>
        <v>7367.5</v>
      </c>
      <c r="J175" s="9">
        <f t="shared" si="34"/>
        <v>2370.1</v>
      </c>
      <c r="K175" s="9">
        <f t="shared" si="34"/>
        <v>0</v>
      </c>
      <c r="L175" s="9">
        <f t="shared" si="34"/>
        <v>0</v>
      </c>
      <c r="M175" s="9">
        <f t="shared" si="34"/>
        <v>0</v>
      </c>
      <c r="N175" s="9">
        <f>SUM(H175:M175)</f>
        <v>10741.5</v>
      </c>
      <c r="O175" s="37"/>
      <c r="P175" s="37"/>
    </row>
    <row r="176" spans="2:16" ht="18" customHeight="1" thickBot="1">
      <c r="B176" s="13"/>
      <c r="C176" s="13"/>
      <c r="D176" s="13"/>
      <c r="E176" s="28" t="s">
        <v>22</v>
      </c>
      <c r="F176" s="30"/>
      <c r="G176" s="1" t="s">
        <v>18</v>
      </c>
      <c r="H176" s="9">
        <f t="shared" ref="H176:M176" si="35">H116+H168</f>
        <v>22633.5</v>
      </c>
      <c r="I176" s="9">
        <f t="shared" si="35"/>
        <v>43129</v>
      </c>
      <c r="J176" s="9">
        <f t="shared" si="35"/>
        <v>41181.800000000003</v>
      </c>
      <c r="K176" s="9">
        <f t="shared" si="35"/>
        <v>3667.3</v>
      </c>
      <c r="L176" s="9">
        <f t="shared" si="35"/>
        <v>3667.3</v>
      </c>
      <c r="M176" s="9">
        <f t="shared" si="35"/>
        <v>0</v>
      </c>
      <c r="N176" s="9">
        <f>SUM(H176:M176)</f>
        <v>114278.90000000001</v>
      </c>
      <c r="O176" s="37"/>
      <c r="P176" s="37"/>
    </row>
    <row r="177" spans="2:16" ht="19.5" customHeight="1" thickBot="1">
      <c r="B177" s="13"/>
      <c r="C177" s="13"/>
      <c r="D177" s="13"/>
      <c r="E177" s="28" t="s">
        <v>23</v>
      </c>
      <c r="F177" s="30"/>
      <c r="G177" s="1" t="s">
        <v>18</v>
      </c>
      <c r="H177" s="9">
        <f t="shared" ref="H177:M177" si="36">H118+H170</f>
        <v>42386.2</v>
      </c>
      <c r="I177" s="9">
        <f t="shared" si="36"/>
        <v>23158</v>
      </c>
      <c r="J177" s="9">
        <f t="shared" si="36"/>
        <v>29801.7</v>
      </c>
      <c r="K177" s="9">
        <f t="shared" si="36"/>
        <v>27491.600000000002</v>
      </c>
      <c r="L177" s="9">
        <f t="shared" si="36"/>
        <v>29880.699999999997</v>
      </c>
      <c r="M177" s="9">
        <f t="shared" si="36"/>
        <v>31883.7</v>
      </c>
      <c r="N177" s="9">
        <f>SUM(H177:M177)</f>
        <v>184601.90000000002</v>
      </c>
      <c r="O177" s="37"/>
      <c r="P177" s="37"/>
    </row>
    <row r="178" spans="2:16" ht="21" customHeight="1" thickBot="1">
      <c r="B178" s="13"/>
      <c r="C178" s="13"/>
      <c r="D178" s="13"/>
      <c r="E178" s="28" t="s">
        <v>24</v>
      </c>
      <c r="F178" s="30"/>
      <c r="G178" s="1" t="s">
        <v>18</v>
      </c>
      <c r="H178" s="9">
        <v>0</v>
      </c>
      <c r="I178" s="9">
        <v>0</v>
      </c>
      <c r="J178" s="9">
        <v>0</v>
      </c>
      <c r="K178" s="9">
        <v>0</v>
      </c>
      <c r="L178" s="9">
        <v>0</v>
      </c>
      <c r="M178" s="9">
        <v>0</v>
      </c>
      <c r="N178" s="9">
        <f>SUM(H178:M178)</f>
        <v>0</v>
      </c>
      <c r="O178" s="27"/>
      <c r="P178" s="27"/>
    </row>
    <row r="179" spans="2:16" ht="15.6">
      <c r="B179" s="13"/>
      <c r="C179" s="13"/>
      <c r="D179" s="13"/>
      <c r="E179" s="7"/>
      <c r="F179" s="18"/>
      <c r="G179" s="18"/>
      <c r="H179" s="18"/>
      <c r="I179" s="18"/>
      <c r="J179" s="18"/>
      <c r="K179" s="18"/>
      <c r="L179" s="18"/>
      <c r="M179" s="18"/>
      <c r="N179" s="13"/>
      <c r="O179" s="13"/>
      <c r="P179" s="13"/>
    </row>
    <row r="180" spans="2:16" ht="15.6">
      <c r="B180" s="13"/>
      <c r="C180" s="13"/>
      <c r="D180" s="13"/>
      <c r="E180" s="5" t="s">
        <v>85</v>
      </c>
      <c r="F180" s="18"/>
      <c r="G180" s="18"/>
      <c r="H180" s="18"/>
      <c r="I180" s="18"/>
      <c r="J180" s="18"/>
      <c r="K180" s="18"/>
      <c r="L180" s="18"/>
      <c r="M180" s="18"/>
      <c r="N180" s="13"/>
      <c r="O180" s="13"/>
      <c r="P180" s="13"/>
    </row>
    <row r="181" spans="2:16" ht="15.6">
      <c r="B181" s="13"/>
      <c r="C181" s="13"/>
      <c r="D181" s="13"/>
      <c r="E181" s="5" t="s">
        <v>86</v>
      </c>
      <c r="F181" s="18"/>
      <c r="G181" s="18"/>
      <c r="H181" s="18"/>
      <c r="I181" s="18"/>
      <c r="J181" s="18"/>
      <c r="K181" s="18"/>
      <c r="L181" s="18"/>
      <c r="M181" s="18"/>
      <c r="N181" s="13"/>
      <c r="O181" s="13"/>
      <c r="P181" s="13"/>
    </row>
    <row r="182" spans="2:16" ht="15.6">
      <c r="B182" s="13"/>
      <c r="C182" s="13"/>
      <c r="D182" s="13"/>
      <c r="E182" s="5" t="s">
        <v>87</v>
      </c>
      <c r="F182" s="18"/>
      <c r="G182" s="18"/>
      <c r="H182" s="18"/>
      <c r="I182" s="18"/>
      <c r="J182" s="18"/>
      <c r="K182" s="18"/>
      <c r="L182" s="18"/>
      <c r="M182" s="18"/>
      <c r="N182" s="13"/>
      <c r="O182" s="13"/>
      <c r="P182" s="13"/>
    </row>
    <row r="183" spans="2:16" ht="15.6">
      <c r="B183" s="13"/>
      <c r="C183" s="13"/>
      <c r="D183" s="13"/>
      <c r="E183" s="7"/>
      <c r="F183" s="18"/>
      <c r="G183" s="18"/>
      <c r="H183" s="18"/>
      <c r="I183" s="18"/>
      <c r="J183" s="18"/>
      <c r="K183" s="18"/>
      <c r="L183" s="18"/>
      <c r="M183" s="18"/>
      <c r="N183" s="13"/>
      <c r="O183" s="13"/>
      <c r="P183" s="13"/>
    </row>
    <row r="184" spans="2:16" ht="15.6">
      <c r="B184" s="13"/>
      <c r="C184" s="13"/>
      <c r="D184" s="13"/>
      <c r="E184" s="7"/>
      <c r="F184" s="18"/>
      <c r="G184" s="18"/>
      <c r="H184" s="18"/>
      <c r="I184" s="18"/>
      <c r="J184" s="18"/>
      <c r="K184" s="18"/>
      <c r="L184" s="18"/>
      <c r="M184" s="18"/>
      <c r="N184" s="13"/>
      <c r="O184" s="13"/>
      <c r="P184" s="13"/>
    </row>
    <row r="185" spans="2:16" ht="15.6">
      <c r="B185" s="13"/>
      <c r="C185" s="13"/>
      <c r="D185" s="13"/>
      <c r="E185" s="7"/>
      <c r="F185" s="18"/>
      <c r="G185" s="18"/>
      <c r="H185" s="18"/>
      <c r="I185" s="18"/>
      <c r="J185" s="18"/>
      <c r="K185" s="18"/>
      <c r="L185" s="18"/>
      <c r="M185" s="18"/>
      <c r="N185" s="13"/>
      <c r="O185" s="13"/>
      <c r="P185" s="13"/>
    </row>
    <row r="186" spans="2:16" ht="73.5" customHeight="1">
      <c r="B186" s="13"/>
      <c r="C186" s="13"/>
      <c r="D186" s="13"/>
      <c r="E186" s="48"/>
      <c r="F186" s="48"/>
      <c r="G186" s="48"/>
      <c r="H186" s="48"/>
      <c r="I186" s="48"/>
      <c r="J186" s="48"/>
      <c r="K186" s="48"/>
      <c r="L186" s="48"/>
      <c r="M186" s="48"/>
      <c r="N186" s="13"/>
      <c r="O186" s="13"/>
      <c r="P186" s="13"/>
    </row>
    <row r="187" spans="2:16">
      <c r="B187" s="13"/>
      <c r="C187" s="13"/>
      <c r="D187" s="13"/>
      <c r="E187" s="48"/>
      <c r="F187" s="48"/>
      <c r="G187" s="48"/>
      <c r="H187" s="48"/>
      <c r="I187" s="48"/>
      <c r="J187" s="48"/>
      <c r="K187" s="48"/>
      <c r="L187" s="48"/>
      <c r="M187" s="48"/>
      <c r="N187" s="13"/>
      <c r="O187" s="13"/>
      <c r="P187" s="13"/>
    </row>
    <row r="188" spans="2:16">
      <c r="B188" s="13"/>
      <c r="C188" s="13"/>
      <c r="D188" s="13"/>
      <c r="E188" s="48"/>
      <c r="F188" s="48"/>
      <c r="G188" s="12"/>
      <c r="H188" s="12"/>
      <c r="I188" s="12"/>
      <c r="J188" s="12"/>
      <c r="K188" s="12"/>
      <c r="L188" s="12"/>
      <c r="M188" s="48"/>
      <c r="N188" s="13"/>
      <c r="O188" s="13"/>
      <c r="P188" s="13"/>
    </row>
    <row r="189" spans="2:16">
      <c r="B189" s="13"/>
      <c r="C189" s="13"/>
      <c r="D189" s="13"/>
      <c r="E189" s="12"/>
      <c r="F189" s="12"/>
      <c r="G189" s="12"/>
      <c r="H189" s="12"/>
      <c r="I189" s="12"/>
      <c r="J189" s="12"/>
      <c r="K189" s="12"/>
      <c r="L189" s="12"/>
      <c r="M189" s="12"/>
      <c r="N189" s="13"/>
      <c r="O189" s="13"/>
      <c r="P189" s="13"/>
    </row>
    <row r="190" spans="2:16">
      <c r="B190" s="13"/>
      <c r="C190" s="13"/>
      <c r="D190" s="13"/>
      <c r="E190" s="19"/>
      <c r="F190" s="12"/>
      <c r="G190" s="12"/>
      <c r="H190" s="12"/>
      <c r="I190" s="12"/>
      <c r="J190" s="12"/>
      <c r="K190" s="12"/>
      <c r="L190" s="12"/>
      <c r="M190" s="12"/>
      <c r="N190" s="13"/>
      <c r="O190" s="13"/>
      <c r="P190" s="13"/>
    </row>
    <row r="191" spans="2:16">
      <c r="B191" s="13"/>
      <c r="C191" s="13"/>
      <c r="D191" s="13"/>
      <c r="E191" s="19"/>
      <c r="F191" s="12"/>
      <c r="G191" s="12"/>
      <c r="H191" s="12"/>
      <c r="I191" s="12"/>
      <c r="J191" s="12"/>
      <c r="K191" s="12"/>
      <c r="L191" s="12"/>
      <c r="M191" s="12"/>
      <c r="N191" s="13"/>
      <c r="O191" s="13"/>
      <c r="P191" s="13"/>
    </row>
    <row r="192" spans="2:16">
      <c r="B192" s="13"/>
      <c r="C192" s="13"/>
      <c r="D192" s="13"/>
      <c r="E192" s="19"/>
      <c r="F192" s="12"/>
      <c r="G192" s="12"/>
      <c r="H192" s="12"/>
      <c r="I192" s="12"/>
      <c r="J192" s="12"/>
      <c r="K192" s="12"/>
      <c r="L192" s="12"/>
      <c r="M192" s="12"/>
      <c r="N192" s="13"/>
      <c r="O192" s="13"/>
      <c r="P192" s="13"/>
    </row>
    <row r="193" spans="2:16">
      <c r="B193" s="13"/>
      <c r="C193" s="13"/>
      <c r="D193" s="13"/>
      <c r="E193" s="19"/>
      <c r="F193" s="12"/>
      <c r="G193" s="12"/>
      <c r="H193" s="12"/>
      <c r="I193" s="12"/>
      <c r="J193" s="12"/>
      <c r="K193" s="12"/>
      <c r="L193" s="12"/>
      <c r="M193" s="12"/>
      <c r="N193" s="13"/>
      <c r="O193" s="13"/>
      <c r="P193" s="13"/>
    </row>
    <row r="194" spans="2:16" ht="15.6">
      <c r="B194" s="13"/>
      <c r="C194" s="13"/>
      <c r="D194" s="13"/>
      <c r="E194" s="6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</row>
  </sheetData>
  <mergeCells count="310">
    <mergeCell ref="P174:P178"/>
    <mergeCell ref="E175:F175"/>
    <mergeCell ref="E176:F176"/>
    <mergeCell ref="E177:F177"/>
    <mergeCell ref="E178:F178"/>
    <mergeCell ref="E186:E188"/>
    <mergeCell ref="F186:L186"/>
    <mergeCell ref="M186:M188"/>
    <mergeCell ref="F187:F188"/>
    <mergeCell ref="G187:L187"/>
    <mergeCell ref="E174:F174"/>
    <mergeCell ref="O174:O178"/>
    <mergeCell ref="M170:M171"/>
    <mergeCell ref="N170:N171"/>
    <mergeCell ref="G172:G173"/>
    <mergeCell ref="H172:H173"/>
    <mergeCell ref="I172:I173"/>
    <mergeCell ref="J172:J173"/>
    <mergeCell ref="G170:G171"/>
    <mergeCell ref="H170:H171"/>
    <mergeCell ref="I170:I171"/>
    <mergeCell ref="J170:J171"/>
    <mergeCell ref="O164:O173"/>
    <mergeCell ref="E172:F173"/>
    <mergeCell ref="M166:M167"/>
    <mergeCell ref="N166:N167"/>
    <mergeCell ref="L168:L169"/>
    <mergeCell ref="M168:M169"/>
    <mergeCell ref="N168:N169"/>
    <mergeCell ref="L164:L165"/>
    <mergeCell ref="M164:M165"/>
    <mergeCell ref="N164:N165"/>
    <mergeCell ref="G168:G169"/>
    <mergeCell ref="H168:H169"/>
    <mergeCell ref="I168:I169"/>
    <mergeCell ref="J168:J169"/>
    <mergeCell ref="K168:K169"/>
    <mergeCell ref="J166:J167"/>
    <mergeCell ref="K166:K167"/>
    <mergeCell ref="L166:L167"/>
    <mergeCell ref="K172:K173"/>
    <mergeCell ref="L172:L173"/>
    <mergeCell ref="M172:M173"/>
    <mergeCell ref="N172:N173"/>
    <mergeCell ref="K170:K171"/>
    <mergeCell ref="L170:L171"/>
    <mergeCell ref="E156:E163"/>
    <mergeCell ref="O156:O163"/>
    <mergeCell ref="P156:P163"/>
    <mergeCell ref="G158:G159"/>
    <mergeCell ref="H158:H159"/>
    <mergeCell ref="I158:I159"/>
    <mergeCell ref="J158:J159"/>
    <mergeCell ref="K158:K159"/>
    <mergeCell ref="P164:P173"/>
    <mergeCell ref="G166:G167"/>
    <mergeCell ref="H166:H167"/>
    <mergeCell ref="I166:I167"/>
    <mergeCell ref="L158:L159"/>
    <mergeCell ref="M158:M159"/>
    <mergeCell ref="N158:N159"/>
    <mergeCell ref="G164:G165"/>
    <mergeCell ref="H164:H165"/>
    <mergeCell ref="I164:I165"/>
    <mergeCell ref="J164:J165"/>
    <mergeCell ref="K164:K165"/>
    <mergeCell ref="E164:F165"/>
    <mergeCell ref="E166:F167"/>
    <mergeCell ref="E168:F169"/>
    <mergeCell ref="E170:F171"/>
    <mergeCell ref="N141:N142"/>
    <mergeCell ref="E147:E155"/>
    <mergeCell ref="O147:O155"/>
    <mergeCell ref="P147:P155"/>
    <mergeCell ref="G150:G151"/>
    <mergeCell ref="H150:H151"/>
    <mergeCell ref="I150:I151"/>
    <mergeCell ref="J150:J151"/>
    <mergeCell ref="K150:K151"/>
    <mergeCell ref="L150:L151"/>
    <mergeCell ref="E139:E146"/>
    <mergeCell ref="O139:O146"/>
    <mergeCell ref="P139:P146"/>
    <mergeCell ref="G141:G142"/>
    <mergeCell ref="H141:H142"/>
    <mergeCell ref="I141:I142"/>
    <mergeCell ref="J141:J142"/>
    <mergeCell ref="K141:K142"/>
    <mergeCell ref="L141:L142"/>
    <mergeCell ref="M141:M142"/>
    <mergeCell ref="M150:M151"/>
    <mergeCell ref="N150:N151"/>
    <mergeCell ref="E131:E138"/>
    <mergeCell ref="L120:L121"/>
    <mergeCell ref="M120:M121"/>
    <mergeCell ref="N120:N121"/>
    <mergeCell ref="E122:P122"/>
    <mergeCell ref="E123:E130"/>
    <mergeCell ref="O123:O130"/>
    <mergeCell ref="P123:P130"/>
    <mergeCell ref="G125:G126"/>
    <mergeCell ref="H125:H126"/>
    <mergeCell ref="I125:I126"/>
    <mergeCell ref="E120:F121"/>
    <mergeCell ref="O131:O138"/>
    <mergeCell ref="P131:P138"/>
    <mergeCell ref="G133:G134"/>
    <mergeCell ref="H133:H134"/>
    <mergeCell ref="I133:I134"/>
    <mergeCell ref="J133:J134"/>
    <mergeCell ref="K133:K134"/>
    <mergeCell ref="L133:L134"/>
    <mergeCell ref="M133:M134"/>
    <mergeCell ref="N133:N134"/>
    <mergeCell ref="O112:O121"/>
    <mergeCell ref="P112:P121"/>
    <mergeCell ref="M118:M119"/>
    <mergeCell ref="N118:N119"/>
    <mergeCell ref="G120:G121"/>
    <mergeCell ref="H120:H121"/>
    <mergeCell ref="I120:I121"/>
    <mergeCell ref="J120:J121"/>
    <mergeCell ref="K120:K121"/>
    <mergeCell ref="J125:J126"/>
    <mergeCell ref="K125:K126"/>
    <mergeCell ref="L125:L126"/>
    <mergeCell ref="M125:M126"/>
    <mergeCell ref="N125:N126"/>
    <mergeCell ref="G118:G119"/>
    <mergeCell ref="H118:H119"/>
    <mergeCell ref="I118:I119"/>
    <mergeCell ref="J118:J119"/>
    <mergeCell ref="K118:K119"/>
    <mergeCell ref="L118:L119"/>
    <mergeCell ref="G114:G115"/>
    <mergeCell ref="H114:H115"/>
    <mergeCell ref="I114:I115"/>
    <mergeCell ref="J114:J115"/>
    <mergeCell ref="K114:K115"/>
    <mergeCell ref="L114:L115"/>
    <mergeCell ref="M114:M115"/>
    <mergeCell ref="N114:N115"/>
    <mergeCell ref="G116:G117"/>
    <mergeCell ref="H116:H117"/>
    <mergeCell ref="I116:I117"/>
    <mergeCell ref="J116:J117"/>
    <mergeCell ref="K116:K117"/>
    <mergeCell ref="L116:L117"/>
    <mergeCell ref="M116:M117"/>
    <mergeCell ref="N116:N117"/>
    <mergeCell ref="G112:G113"/>
    <mergeCell ref="H112:H113"/>
    <mergeCell ref="I112:I113"/>
    <mergeCell ref="J112:J113"/>
    <mergeCell ref="K112:K113"/>
    <mergeCell ref="L112:L113"/>
    <mergeCell ref="M112:M113"/>
    <mergeCell ref="E104:E111"/>
    <mergeCell ref="N112:N113"/>
    <mergeCell ref="E112:F113"/>
    <mergeCell ref="O104:O111"/>
    <mergeCell ref="P104:P111"/>
    <mergeCell ref="G106:G107"/>
    <mergeCell ref="H106:H107"/>
    <mergeCell ref="I106:I107"/>
    <mergeCell ref="J106:J107"/>
    <mergeCell ref="K106:K107"/>
    <mergeCell ref="L106:L107"/>
    <mergeCell ref="M106:M107"/>
    <mergeCell ref="N106:N107"/>
    <mergeCell ref="E96:E103"/>
    <mergeCell ref="O96:O103"/>
    <mergeCell ref="G98:G99"/>
    <mergeCell ref="H98:H99"/>
    <mergeCell ref="I98:I99"/>
    <mergeCell ref="J98:J99"/>
    <mergeCell ref="K98:K99"/>
    <mergeCell ref="L98:L99"/>
    <mergeCell ref="M98:M99"/>
    <mergeCell ref="N98:N99"/>
    <mergeCell ref="O88:O95"/>
    <mergeCell ref="L74:L75"/>
    <mergeCell ref="M74:M75"/>
    <mergeCell ref="N74:N75"/>
    <mergeCell ref="E80:E87"/>
    <mergeCell ref="O80:O87"/>
    <mergeCell ref="P88:P95"/>
    <mergeCell ref="G90:G91"/>
    <mergeCell ref="H90:H91"/>
    <mergeCell ref="I90:I91"/>
    <mergeCell ref="J90:J91"/>
    <mergeCell ref="K90:K91"/>
    <mergeCell ref="L90:L91"/>
    <mergeCell ref="M90:M91"/>
    <mergeCell ref="N90:N91"/>
    <mergeCell ref="P80:P87"/>
    <mergeCell ref="G82:G83"/>
    <mergeCell ref="H82:H83"/>
    <mergeCell ref="I82:I83"/>
    <mergeCell ref="J82:J83"/>
    <mergeCell ref="K82:K83"/>
    <mergeCell ref="L82:L83"/>
    <mergeCell ref="M82:M83"/>
    <mergeCell ref="N82:N83"/>
    <mergeCell ref="M66:M67"/>
    <mergeCell ref="N66:N67"/>
    <mergeCell ref="E72:E79"/>
    <mergeCell ref="O72:O79"/>
    <mergeCell ref="P72:P79"/>
    <mergeCell ref="G74:G75"/>
    <mergeCell ref="H74:H75"/>
    <mergeCell ref="I74:I75"/>
    <mergeCell ref="J74:J75"/>
    <mergeCell ref="K74:K75"/>
    <mergeCell ref="P64:P71"/>
    <mergeCell ref="G66:G67"/>
    <mergeCell ref="H66:H67"/>
    <mergeCell ref="I66:I67"/>
    <mergeCell ref="J66:J67"/>
    <mergeCell ref="K66:K67"/>
    <mergeCell ref="L66:L67"/>
    <mergeCell ref="O56:O63"/>
    <mergeCell ref="P56:P63"/>
    <mergeCell ref="G58:G59"/>
    <mergeCell ref="H58:H59"/>
    <mergeCell ref="I58:I59"/>
    <mergeCell ref="J58:J59"/>
    <mergeCell ref="K58:K59"/>
    <mergeCell ref="L58:L59"/>
    <mergeCell ref="M58:M59"/>
    <mergeCell ref="P40:P47"/>
    <mergeCell ref="G42:G43"/>
    <mergeCell ref="H42:H43"/>
    <mergeCell ref="I42:I43"/>
    <mergeCell ref="J42:J43"/>
    <mergeCell ref="P48:P55"/>
    <mergeCell ref="G50:G51"/>
    <mergeCell ref="H50:H51"/>
    <mergeCell ref="I50:I51"/>
    <mergeCell ref="J50:J51"/>
    <mergeCell ref="K50:K51"/>
    <mergeCell ref="L50:L51"/>
    <mergeCell ref="M50:M51"/>
    <mergeCell ref="N50:N51"/>
    <mergeCell ref="P32:P39"/>
    <mergeCell ref="G34:G35"/>
    <mergeCell ref="H34:H35"/>
    <mergeCell ref="I34:I35"/>
    <mergeCell ref="J34:J35"/>
    <mergeCell ref="K34:K35"/>
    <mergeCell ref="L34:L35"/>
    <mergeCell ref="M34:M35"/>
    <mergeCell ref="N34:N35"/>
    <mergeCell ref="P11:P12"/>
    <mergeCell ref="P24:P31"/>
    <mergeCell ref="G26:G27"/>
    <mergeCell ref="H26:H27"/>
    <mergeCell ref="I26:I27"/>
    <mergeCell ref="J26:J27"/>
    <mergeCell ref="E14:P14"/>
    <mergeCell ref="E15:P15"/>
    <mergeCell ref="E16:E23"/>
    <mergeCell ref="O16:O23"/>
    <mergeCell ref="P16:P23"/>
    <mergeCell ref="G18:G19"/>
    <mergeCell ref="H18:H19"/>
    <mergeCell ref="I18:I19"/>
    <mergeCell ref="J18:J19"/>
    <mergeCell ref="K18:K19"/>
    <mergeCell ref="K26:K27"/>
    <mergeCell ref="L26:L27"/>
    <mergeCell ref="M26:M27"/>
    <mergeCell ref="N26:N27"/>
    <mergeCell ref="L18:L19"/>
    <mergeCell ref="M18:M19"/>
    <mergeCell ref="N18:N19"/>
    <mergeCell ref="E24:E31"/>
    <mergeCell ref="E114:F115"/>
    <mergeCell ref="E116:F117"/>
    <mergeCell ref="E118:F119"/>
    <mergeCell ref="E11:E12"/>
    <mergeCell ref="F11:F12"/>
    <mergeCell ref="G11:G12"/>
    <mergeCell ref="H11:N11"/>
    <mergeCell ref="O11:O12"/>
    <mergeCell ref="E32:E39"/>
    <mergeCell ref="O32:O39"/>
    <mergeCell ref="O24:O31"/>
    <mergeCell ref="K42:K43"/>
    <mergeCell ref="L42:L43"/>
    <mergeCell ref="M42:M43"/>
    <mergeCell ref="N42:N43"/>
    <mergeCell ref="E48:E55"/>
    <mergeCell ref="O48:O55"/>
    <mergeCell ref="E40:E47"/>
    <mergeCell ref="O40:O47"/>
    <mergeCell ref="N58:N59"/>
    <mergeCell ref="E64:E71"/>
    <mergeCell ref="O64:O71"/>
    <mergeCell ref="E88:E95"/>
    <mergeCell ref="E56:E63"/>
    <mergeCell ref="O1:P1"/>
    <mergeCell ref="O2:P2"/>
    <mergeCell ref="O3:P3"/>
    <mergeCell ref="O4:P4"/>
    <mergeCell ref="O6:P6"/>
    <mergeCell ref="O7:P7"/>
    <mergeCell ref="O8:P8"/>
    <mergeCell ref="B10:P10"/>
    <mergeCell ref="D9:P9"/>
  </mergeCells>
  <pageMargins left="0.59055118110236227" right="0.59055118110236227" top="0.59055118110236227" bottom="0.59055118110236227" header="0" footer="0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2022-04-29T03:26:57Z</dcterms:modified>
</cp:coreProperties>
</file>