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0212" windowHeight="1116" firstSheet="1" activeTab="2"/>
  </bookViews>
  <sheets>
    <sheet name="Лист1" sheetId="1" state="hidden" r:id="rId1"/>
    <sheet name="Прил1" sheetId="2" r:id="rId2"/>
    <sheet name="Прил2" sheetId="3" r:id="rId3"/>
  </sheets>
  <definedNames>
    <definedName name="_xlnm.Print_Area" localSheetId="1">Прил1!$A$1:$L$114</definedName>
    <definedName name="_xlnm.Print_Area" localSheetId="2">Прил2!$A$1:$I$12</definedName>
  </definedNames>
  <calcPr calcId="152511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9" i="2"/>
  <c r="J11"/>
  <c r="J13"/>
  <c r="I10"/>
  <c r="D7" i="3" l="1"/>
  <c r="E7"/>
  <c r="F7"/>
  <c r="G7"/>
  <c r="H7"/>
  <c r="C7"/>
  <c r="H25" i="2"/>
  <c r="G11"/>
  <c r="I18" i="1"/>
  <c r="I14"/>
  <c r="I8"/>
  <c r="G7" l="1"/>
  <c r="E3"/>
  <c r="G2"/>
  <c r="H11" i="2" l="1"/>
  <c r="B11" i="3"/>
  <c r="B10"/>
  <c r="B8"/>
  <c r="B9"/>
  <c r="E109" i="2"/>
  <c r="F109"/>
  <c r="G109"/>
  <c r="H109"/>
  <c r="I109"/>
  <c r="E110"/>
  <c r="F110"/>
  <c r="I110"/>
  <c r="E111"/>
  <c r="F111"/>
  <c r="E112"/>
  <c r="F112"/>
  <c r="G112"/>
  <c r="H112"/>
  <c r="E108"/>
  <c r="F108"/>
  <c r="D108"/>
  <c r="E103"/>
  <c r="F103"/>
  <c r="E104"/>
  <c r="F104"/>
  <c r="G104"/>
  <c r="H104"/>
  <c r="I104"/>
  <c r="E105"/>
  <c r="F105"/>
  <c r="G105"/>
  <c r="H105"/>
  <c r="I105"/>
  <c r="E106"/>
  <c r="F106"/>
  <c r="G106"/>
  <c r="H106"/>
  <c r="I106"/>
  <c r="E107"/>
  <c r="F107"/>
  <c r="G107"/>
  <c r="H107"/>
  <c r="I107"/>
  <c r="D103"/>
  <c r="D104"/>
  <c r="D109" s="1"/>
  <c r="D105"/>
  <c r="D110" s="1"/>
  <c r="D106"/>
  <c r="D111" s="1"/>
  <c r="D107"/>
  <c r="D112" s="1"/>
  <c r="E98"/>
  <c r="E92"/>
  <c r="F92"/>
  <c r="G92"/>
  <c r="G91" s="1"/>
  <c r="H92"/>
  <c r="H91" s="1"/>
  <c r="I92"/>
  <c r="I91"/>
  <c r="E91"/>
  <c r="D91"/>
  <c r="J102"/>
  <c r="J101"/>
  <c r="J100"/>
  <c r="J99"/>
  <c r="J96"/>
  <c r="J95"/>
  <c r="J94"/>
  <c r="J93"/>
  <c r="J90"/>
  <c r="J86"/>
  <c r="J87"/>
  <c r="J88"/>
  <c r="J83"/>
  <c r="I98"/>
  <c r="H98"/>
  <c r="G98"/>
  <c r="F98"/>
  <c r="D98"/>
  <c r="D92"/>
  <c r="I85"/>
  <c r="I103" s="1"/>
  <c r="H85"/>
  <c r="H103" s="1"/>
  <c r="G85"/>
  <c r="G103" s="1"/>
  <c r="E85"/>
  <c r="D85"/>
  <c r="I78"/>
  <c r="H78"/>
  <c r="G78"/>
  <c r="F78"/>
  <c r="E78"/>
  <c r="D78"/>
  <c r="I65"/>
  <c r="H65"/>
  <c r="G65"/>
  <c r="F65"/>
  <c r="E65"/>
  <c r="E70" s="1"/>
  <c r="D65"/>
  <c r="D70" s="1"/>
  <c r="I58"/>
  <c r="H58"/>
  <c r="G58"/>
  <c r="F58"/>
  <c r="E58"/>
  <c r="D58"/>
  <c r="I43"/>
  <c r="H43"/>
  <c r="G43"/>
  <c r="F43"/>
  <c r="E43"/>
  <c r="E48" s="1"/>
  <c r="D43"/>
  <c r="I36"/>
  <c r="H36"/>
  <c r="G36"/>
  <c r="F36"/>
  <c r="E36"/>
  <c r="D36"/>
  <c r="I25"/>
  <c r="G25"/>
  <c r="F25"/>
  <c r="E25"/>
  <c r="D25"/>
  <c r="I18"/>
  <c r="H18"/>
  <c r="G18"/>
  <c r="J18" s="1"/>
  <c r="F18"/>
  <c r="E18"/>
  <c r="D18"/>
  <c r="E11"/>
  <c r="F11"/>
  <c r="I11"/>
  <c r="D11"/>
  <c r="J82"/>
  <c r="J79"/>
  <c r="J80"/>
  <c r="J81"/>
  <c r="I74"/>
  <c r="I112" s="1"/>
  <c r="I73"/>
  <c r="I72"/>
  <c r="I71"/>
  <c r="I70"/>
  <c r="H74"/>
  <c r="H73"/>
  <c r="H72"/>
  <c r="H71"/>
  <c r="H70"/>
  <c r="G74"/>
  <c r="G73"/>
  <c r="G72"/>
  <c r="G71"/>
  <c r="F74"/>
  <c r="F73"/>
  <c r="F72"/>
  <c r="F71"/>
  <c r="F70"/>
  <c r="E74"/>
  <c r="E73"/>
  <c r="E72"/>
  <c r="E71"/>
  <c r="D73"/>
  <c r="D72"/>
  <c r="D71"/>
  <c r="D74"/>
  <c r="I52"/>
  <c r="I51"/>
  <c r="I111" s="1"/>
  <c r="I50"/>
  <c r="I49"/>
  <c r="H52"/>
  <c r="H51"/>
  <c r="H111" s="1"/>
  <c r="H50"/>
  <c r="H110" s="1"/>
  <c r="H49"/>
  <c r="G52"/>
  <c r="G51"/>
  <c r="G111" s="1"/>
  <c r="G50"/>
  <c r="G110" s="1"/>
  <c r="G49"/>
  <c r="F52"/>
  <c r="F51"/>
  <c r="F50"/>
  <c r="F49"/>
  <c r="E52"/>
  <c r="E51"/>
  <c r="E50"/>
  <c r="E49"/>
  <c r="D50"/>
  <c r="D49"/>
  <c r="D51"/>
  <c r="D52"/>
  <c r="J22"/>
  <c r="J21"/>
  <c r="J20"/>
  <c r="J19"/>
  <c r="J16"/>
  <c r="I48" l="1"/>
  <c r="I108" s="1"/>
  <c r="J92"/>
  <c r="J104"/>
  <c r="J109" s="1"/>
  <c r="J105"/>
  <c r="J107"/>
  <c r="J106"/>
  <c r="B7" i="3"/>
  <c r="J58" i="2"/>
  <c r="J78"/>
  <c r="J98"/>
  <c r="G70"/>
  <c r="J43"/>
  <c r="J65"/>
  <c r="J85"/>
  <c r="D48"/>
  <c r="F48"/>
  <c r="H48"/>
  <c r="H108" s="1"/>
  <c r="G48"/>
  <c r="G108" s="1"/>
  <c r="J76"/>
  <c r="J56"/>
  <c r="J59"/>
  <c r="J60"/>
  <c r="J61"/>
  <c r="J62"/>
  <c r="J63"/>
  <c r="J66"/>
  <c r="J67"/>
  <c r="J68"/>
  <c r="J69"/>
  <c r="J70"/>
  <c r="J71"/>
  <c r="J72"/>
  <c r="J73"/>
  <c r="J74"/>
  <c r="J54"/>
  <c r="J12"/>
  <c r="J14"/>
  <c r="J15"/>
  <c r="J25"/>
  <c r="J26"/>
  <c r="J27"/>
  <c r="J28"/>
  <c r="J29"/>
  <c r="J30"/>
  <c r="J32"/>
  <c r="J34"/>
  <c r="J36"/>
  <c r="J37"/>
  <c r="J38"/>
  <c r="J39"/>
  <c r="J40"/>
  <c r="J41"/>
  <c r="J44"/>
  <c r="J45"/>
  <c r="J46"/>
  <c r="J47"/>
  <c r="J49"/>
  <c r="J50"/>
  <c r="J51"/>
  <c r="J52"/>
  <c r="J9"/>
  <c r="G5" i="1"/>
  <c r="G6"/>
  <c r="G4"/>
  <c r="G3"/>
  <c r="J112" i="2" l="1"/>
  <c r="J110"/>
  <c r="J111"/>
  <c r="J103"/>
  <c r="J48"/>
  <c r="J108" l="1"/>
</calcChain>
</file>

<file path=xl/sharedStrings.xml><?xml version="1.0" encoding="utf-8"?>
<sst xmlns="http://schemas.openxmlformats.org/spreadsheetml/2006/main" count="277" uniqueCount="91">
  <si>
    <t>Наименование  мероприятия</t>
  </si>
  <si>
    <t>Наименование показателя</t>
  </si>
  <si>
    <t>Едини-ца измере-ния</t>
  </si>
  <si>
    <t>Значение показателя</t>
  </si>
  <si>
    <t>ИТОГО</t>
  </si>
  <si>
    <t>Ожидаемый результат</t>
  </si>
  <si>
    <t>В том числе, по годам реализации</t>
  </si>
  <si>
    <t xml:space="preserve">Объем отходов, вывезенных с территорий несанкционированных свалок  </t>
  </si>
  <si>
    <t>ОПР, МО, предприятия района</t>
  </si>
  <si>
    <t>Снижение площади захламленных земель на территории района</t>
  </si>
  <si>
    <t>Стоимость единицы</t>
  </si>
  <si>
    <t>тыс.руб.</t>
  </si>
  <si>
    <t>х</t>
  </si>
  <si>
    <t>Сумма затрат, в том числе:</t>
  </si>
  <si>
    <t>федеральный бюджет</t>
  </si>
  <si>
    <t>областной бюджет НСО</t>
  </si>
  <si>
    <t>бюджет района</t>
  </si>
  <si>
    <t>внебюджетные источники</t>
  </si>
  <si>
    <t xml:space="preserve">1.2. Проектирование, строительство полигонов твердых бытовых отходов на территории населенных пунктов района. </t>
  </si>
  <si>
    <t xml:space="preserve">  % </t>
  </si>
  <si>
    <t>Условная единица</t>
  </si>
  <si>
    <t>ОПР</t>
  </si>
  <si>
    <t>Развитие системы обращения с отходами на территории района</t>
  </si>
  <si>
    <t>1.3. Установка индивидуальных контейнеров для сбора мусора в каждом домовладении.</t>
  </si>
  <si>
    <t xml:space="preserve">  Количество установленных контейнеров (металлических)</t>
  </si>
  <si>
    <t>Шт.</t>
  </si>
  <si>
    <t>тыс. руб.</t>
  </si>
  <si>
    <t xml:space="preserve">  Количество установленных контейнеров (пластиковых)</t>
  </si>
  <si>
    <t xml:space="preserve">  Количество установленных контейнеров (пластиковые бочки, объемом 0,2 м3)</t>
  </si>
  <si>
    <t>ОПР, жители района, предприятия района</t>
  </si>
  <si>
    <t>1.4. Аренда лесного участка для строительства, реконструкции, эксплуатации линейных объектов.</t>
  </si>
  <si>
    <t>Количество договоров</t>
  </si>
  <si>
    <t>2.1. Проведение конкурсов, викторин, экологической направленности.</t>
  </si>
  <si>
    <t>Количество  конкурсов</t>
  </si>
  <si>
    <t>шт.</t>
  </si>
  <si>
    <t>ОПР, УО, предприятия района</t>
  </si>
  <si>
    <t>Повышение и развитие экологической культуры и экологического воспитания населения района</t>
  </si>
  <si>
    <t>Количество викторин</t>
  </si>
  <si>
    <t>тыс.руб</t>
  </si>
  <si>
    <t>2.2. Проведение экологических субботников по уборке территорий района.</t>
  </si>
  <si>
    <t>Количество субботников</t>
  </si>
  <si>
    <t>Вовлечение жителей района в мероприятия экологической направленности</t>
  </si>
  <si>
    <t>Стоимость единицы,</t>
  </si>
  <si>
    <t>областной бюджет</t>
  </si>
  <si>
    <t xml:space="preserve">3.1. Строительство локальных очистных сооружений. </t>
  </si>
  <si>
    <t xml:space="preserve">Количество построенных очистных сооружений </t>
  </si>
  <si>
    <t>Ед.</t>
  </si>
  <si>
    <t>АО «Новосибирская птицефабрика»</t>
  </si>
  <si>
    <t>Снижение доли стойких, токсичных и биоаккумулирующих веществ, не поддающихся очистке, в составе сточных вод в водных объектах района</t>
  </si>
  <si>
    <t>Областной бюджет НСО</t>
  </si>
  <si>
    <t>Бюджет района</t>
  </si>
  <si>
    <t xml:space="preserve">3.2. Реконструкция очистных сооружений. </t>
  </si>
  <si>
    <t>Степень выполнения работ</t>
  </si>
  <si>
    <t>%</t>
  </si>
  <si>
    <t>ООО «Разрез Восточный»</t>
  </si>
  <si>
    <t>Снижение доли стойких, токсичных и биоаккумулирую-щих веществ, не поддающихся очистке, в составе сточных вод в водных объектах района</t>
  </si>
  <si>
    <t>Количество очищенных объектов</t>
  </si>
  <si>
    <t>Стоимость единицы (биологическая очистка)</t>
  </si>
  <si>
    <t>Стоимость единицы (механическая очистка)</t>
  </si>
  <si>
    <t>Снижение доли механических частиц в составе сточных вод</t>
  </si>
  <si>
    <t>Итого затрат на решение задачи 3, в том числе:</t>
  </si>
  <si>
    <r>
      <t xml:space="preserve">Цель: </t>
    </r>
    <r>
      <rPr>
        <b/>
        <sz val="8"/>
        <color theme="1"/>
        <rFont val="Times New Roman"/>
        <family val="1"/>
        <charset val="204"/>
      </rPr>
      <t>создание условий для реализации жителями района своего конституционного права на благоприятную окружающую среду, максимальное вовлечение жителей района в мероприятия в области охраны окружающей среды, обеспечение экологической безопасности района</t>
    </r>
  </si>
  <si>
    <r>
      <t>Задача 1.</t>
    </r>
    <r>
      <rPr>
        <sz val="8"/>
        <color theme="1"/>
        <rFont val="Times New Roman"/>
        <family val="1"/>
        <charset val="204"/>
      </rPr>
      <t xml:space="preserve"> </t>
    </r>
    <r>
      <rPr>
        <b/>
        <sz val="8"/>
        <color theme="1"/>
        <rFont val="Times New Roman"/>
        <family val="1"/>
        <charset val="204"/>
      </rPr>
      <t>Совершенствование системы обращения с отходами производства и потребления</t>
    </r>
  </si>
  <si>
    <r>
      <t xml:space="preserve">   Тыс. м</t>
    </r>
    <r>
      <rPr>
        <vertAlign val="superscript"/>
        <sz val="8"/>
        <color theme="1"/>
        <rFont val="Times New Roman"/>
        <family val="1"/>
        <charset val="204"/>
      </rPr>
      <t xml:space="preserve">3 </t>
    </r>
  </si>
  <si>
    <r>
      <t>Итого затрат на решение задачи 1, в том числе</t>
    </r>
    <r>
      <rPr>
        <sz val="8"/>
        <color theme="1"/>
        <rFont val="Times New Roman"/>
        <family val="1"/>
        <charset val="204"/>
      </rPr>
      <t>:</t>
    </r>
  </si>
  <si>
    <r>
      <t>Задача 2.</t>
    </r>
    <r>
      <rPr>
        <sz val="8"/>
        <color theme="1"/>
        <rFont val="Times New Roman"/>
        <family val="1"/>
        <charset val="204"/>
      </rPr>
      <t xml:space="preserve"> Повышение уровня экологической культуры населения района</t>
    </r>
  </si>
  <si>
    <r>
      <t>Итого затрат на решение задачи 2</t>
    </r>
    <r>
      <rPr>
        <sz val="8"/>
        <color theme="1"/>
        <rFont val="Times New Roman"/>
        <family val="1"/>
        <charset val="204"/>
      </rPr>
      <t>, в том числе:</t>
    </r>
  </si>
  <si>
    <r>
      <t>Задача 3.</t>
    </r>
    <r>
      <rPr>
        <sz val="8"/>
        <color theme="1"/>
        <rFont val="Times New Roman"/>
        <family val="1"/>
        <charset val="204"/>
      </rPr>
      <t xml:space="preserve"> Повышение качества очистки сточных вод предприятиями района</t>
    </r>
  </si>
  <si>
    <t>1.1. Ликвидация несанкционированных свалок мусора на территории района.</t>
  </si>
  <si>
    <t>Степень готовности проектной документации на строительство полигона ТКО вблизи с. Завьялово</t>
  </si>
  <si>
    <t>1.1.1.  Ликвидация несанкционированных свалок, образовавшихся до 01.1.2019 г. на территории района.</t>
  </si>
  <si>
    <t>3.3. Биологическая и механическая очистка пруда отстойика на реке Шипуниха</t>
  </si>
  <si>
    <t>ИТОГО ПО ПРОГРАММЕ, в том числе:</t>
  </si>
  <si>
    <t>Ответственный исполнитель</t>
  </si>
  <si>
    <t>Источники и объемы расходов по программе</t>
  </si>
  <si>
    <t>Финансовые затраты</t>
  </si>
  <si>
    <t>Примечание</t>
  </si>
  <si>
    <t>Всего</t>
  </si>
  <si>
    <t>В том числе по годам реализации</t>
  </si>
  <si>
    <t xml:space="preserve">Всего финансовых затрат, в том числе из: </t>
  </si>
  <si>
    <t>федерального бюджета</t>
  </si>
  <si>
    <t>областного бюджета НСО</t>
  </si>
  <si>
    <t>бюджета района</t>
  </si>
  <si>
    <t>внебюджетных источников</t>
  </si>
  <si>
    <t>ООО «Эл6»</t>
  </si>
  <si>
    <t xml:space="preserve">Сводные финансовые затраты по муниципальной программе
«Охрана окружающей среды Искитимского района Новосибирской области»
</t>
  </si>
  <si>
    <t xml:space="preserve">Условные сокращения и обозначения
ОПР – отдел по природным ресурсам и охране окружающей среды администрации Искитимского района
УО – управление образования администрации Искитимского района  МО – муниципальные образования Искитимского района»
</t>
  </si>
  <si>
    <t xml:space="preserve">Мероприятия муниципальной программы
«Охрана окружающей среды Искитимского района Новосибирской области»
</t>
  </si>
  <si>
    <t>»</t>
  </si>
  <si>
    <t>Приложение 1 
к постановлению администрации Искитимского района                                               от ____________ № _______
«Приложение 2
к муниципальной программе «Охрана окружающей среды Искитимского района Новосибирской области»</t>
  </si>
  <si>
    <t>Приложение 2
к постановлению администрации Искитимского района от _______ № ____
«Приложение 3
к муниципальной программе «Охрана окружающей среды Искитимского района Новосибирской области»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</si>
</sst>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justify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justify" vertical="center" wrapText="1"/>
    </xf>
    <xf numFmtId="0" fontId="4" fillId="0" borderId="5" xfId="0" applyNumberFormat="1" applyFont="1" applyBorder="1" applyAlignment="1">
      <alignment horizontal="justify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justify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1" fontId="4" fillId="0" borderId="3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9" fillId="0" borderId="0" xfId="0" applyFont="1" applyBorder="1"/>
    <xf numFmtId="0" fontId="9" fillId="0" borderId="0" xfId="0" applyFont="1" applyBorder="1" applyAlignment="1">
      <alignment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0" xfId="0" applyFont="1" applyFill="1" applyBorder="1" applyAlignment="1">
      <alignment horizontal="center" vertical="center" wrapText="1"/>
    </xf>
    <xf numFmtId="4" fontId="9" fillId="0" borderId="0" xfId="0" applyNumberFormat="1" applyFont="1"/>
    <xf numFmtId="164" fontId="4" fillId="0" borderId="6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/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justify" vertical="center" wrapText="1"/>
    </xf>
    <xf numFmtId="0" fontId="3" fillId="0" borderId="3" xfId="0" applyNumberFormat="1" applyFont="1" applyBorder="1" applyAlignment="1">
      <alignment horizontal="justify" vertical="center" wrapText="1"/>
    </xf>
    <xf numFmtId="164" fontId="9" fillId="0" borderId="0" xfId="0" applyNumberFormat="1" applyFont="1" applyBorder="1" applyAlignment="1">
      <alignment horizontal="left" wrapText="1"/>
    </xf>
    <xf numFmtId="164" fontId="9" fillId="0" borderId="8" xfId="0" applyNumberFormat="1" applyFont="1" applyBorder="1" applyAlignment="1">
      <alignment horizontal="center" wrapText="1"/>
    </xf>
    <xf numFmtId="0" fontId="3" fillId="0" borderId="3" xfId="0" applyNumberFormat="1" applyFont="1" applyFill="1" applyBorder="1" applyAlignment="1">
      <alignment horizontal="justify" vertical="center" wrapText="1"/>
    </xf>
    <xf numFmtId="0" fontId="4" fillId="0" borderId="3" xfId="0" applyNumberFormat="1" applyFont="1" applyFill="1" applyBorder="1" applyAlignment="1">
      <alignment horizontal="justify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activeCell="I19" sqref="I19"/>
    </sheetView>
  </sheetViews>
  <sheetFormatPr defaultRowHeight="14.4"/>
  <cols>
    <col min="5" max="5" width="11.44140625" bestFit="1" customWidth="1"/>
    <col min="9" max="9" width="11.6640625" bestFit="1" customWidth="1"/>
  </cols>
  <sheetData>
    <row r="1" spans="1:9" ht="15" thickBot="1"/>
    <row r="2" spans="1:9" ht="15" thickBot="1">
      <c r="A2" s="1">
        <v>399</v>
      </c>
      <c r="B2" s="2">
        <v>32</v>
      </c>
      <c r="C2" s="2">
        <v>600</v>
      </c>
      <c r="D2" s="2">
        <v>8057.6</v>
      </c>
      <c r="E2" s="2">
        <v>23581.955760000001</v>
      </c>
      <c r="F2" s="2">
        <v>100</v>
      </c>
      <c r="G2">
        <f>SUM(A2:F2)</f>
        <v>32770.555760000003</v>
      </c>
      <c r="I2">
        <v>299</v>
      </c>
    </row>
    <row r="3" spans="1:9" ht="15" thickBot="1">
      <c r="A3" s="1">
        <v>299</v>
      </c>
      <c r="B3" s="1">
        <v>32</v>
      </c>
      <c r="C3" s="1">
        <v>500</v>
      </c>
      <c r="D3" s="1">
        <v>8057.6</v>
      </c>
      <c r="E3" s="1">
        <f>E2</f>
        <v>23581.955760000001</v>
      </c>
      <c r="G3">
        <f>SUM(A3:F3)</f>
        <v>32470.555760000003</v>
      </c>
      <c r="I3">
        <v>0</v>
      </c>
    </row>
    <row r="4" spans="1:9" ht="15" thickBot="1">
      <c r="A4" s="2">
        <v>0</v>
      </c>
      <c r="B4" s="2">
        <v>0</v>
      </c>
      <c r="C4" s="3">
        <v>10775.504999999999</v>
      </c>
      <c r="D4" s="2">
        <v>249.17500000000001</v>
      </c>
      <c r="E4" s="2">
        <v>0</v>
      </c>
      <c r="F4" s="2">
        <v>0</v>
      </c>
      <c r="G4">
        <f>SUM(A4:F4)</f>
        <v>11024.679999999998</v>
      </c>
      <c r="I4" s="44">
        <v>1228.4000000000001</v>
      </c>
    </row>
    <row r="5" spans="1:9" ht="15" thickBot="1">
      <c r="A5" s="2">
        <v>331</v>
      </c>
      <c r="B5" s="2">
        <v>342</v>
      </c>
      <c r="C5" s="2">
        <v>400</v>
      </c>
      <c r="D5" s="2">
        <v>400</v>
      </c>
      <c r="G5">
        <f t="shared" ref="G5:G6" si="0">SUM(A5:F5)</f>
        <v>1473</v>
      </c>
      <c r="I5">
        <v>13880</v>
      </c>
    </row>
    <row r="6" spans="1:9" ht="15" thickBot="1">
      <c r="A6" s="4">
        <v>18</v>
      </c>
      <c r="B6" s="4">
        <v>10</v>
      </c>
      <c r="C6" s="4">
        <v>18</v>
      </c>
      <c r="D6" s="4">
        <v>18</v>
      </c>
      <c r="G6">
        <f t="shared" si="0"/>
        <v>64</v>
      </c>
      <c r="I6">
        <v>34003.9</v>
      </c>
    </row>
    <row r="7" spans="1:9" ht="15" thickBot="1">
      <c r="A7" s="3">
        <v>6000</v>
      </c>
      <c r="B7" s="3">
        <v>5326</v>
      </c>
      <c r="C7" s="3">
        <v>7200</v>
      </c>
      <c r="D7" s="3">
        <v>7200</v>
      </c>
      <c r="E7" s="2">
        <v>0</v>
      </c>
      <c r="F7" s="2">
        <v>0</v>
      </c>
      <c r="G7" s="43">
        <f>SUM(A7:F7)</f>
        <v>25726</v>
      </c>
      <c r="I7">
        <v>15464.8</v>
      </c>
    </row>
    <row r="8" spans="1:9">
      <c r="I8">
        <f>SUM(I2:I7)</f>
        <v>64876.100000000006</v>
      </c>
    </row>
    <row r="12" spans="1:9" ht="18">
      <c r="I12" s="45">
        <v>10479.1</v>
      </c>
    </row>
    <row r="13" spans="1:9" ht="18">
      <c r="I13" s="45">
        <v>10479.1</v>
      </c>
    </row>
    <row r="14" spans="1:9">
      <c r="I14" s="43">
        <f>SUM(I12:I13)</f>
        <v>20958.2</v>
      </c>
    </row>
    <row r="16" spans="1:9">
      <c r="I16">
        <v>282120.2</v>
      </c>
    </row>
    <row r="18" spans="9:9">
      <c r="I18" s="43">
        <f>I16+I14+I8</f>
        <v>367954.5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4"/>
  <sheetViews>
    <sheetView view="pageBreakPreview" topLeftCell="A88" zoomScale="115" zoomScaleNormal="100" zoomScaleSheetLayoutView="115" workbookViewId="0">
      <selection activeCell="J89" sqref="J89"/>
    </sheetView>
  </sheetViews>
  <sheetFormatPr defaultRowHeight="14.4"/>
  <cols>
    <col min="1" max="1" width="35.33203125" bestFit="1" customWidth="1"/>
    <col min="2" max="2" width="25.6640625" customWidth="1"/>
    <col min="3" max="3" width="7.5546875" style="24" customWidth="1"/>
    <col min="4" max="6" width="8.6640625" style="24" customWidth="1"/>
    <col min="7" max="7" width="8.6640625" style="32" customWidth="1"/>
    <col min="8" max="8" width="8.6640625" style="37" customWidth="1"/>
    <col min="9" max="9" width="8.6640625" style="24" customWidth="1"/>
    <col min="10" max="10" width="10.88671875" style="26" bestFit="1" customWidth="1"/>
    <col min="11" max="11" width="26.44140625" style="24" customWidth="1"/>
    <col min="12" max="12" width="18.44140625" customWidth="1"/>
  </cols>
  <sheetData>
    <row r="1" spans="1:12" ht="65.25" customHeight="1">
      <c r="H1" s="58" t="s">
        <v>89</v>
      </c>
      <c r="I1" s="58"/>
      <c r="J1" s="58"/>
      <c r="K1" s="58"/>
      <c r="L1" s="58"/>
    </row>
    <row r="2" spans="1:12" ht="70.5" customHeight="1">
      <c r="H2" s="58"/>
      <c r="I2" s="58"/>
      <c r="J2" s="58"/>
      <c r="K2" s="58"/>
      <c r="L2" s="58"/>
    </row>
    <row r="3" spans="1:12" ht="63.75" customHeight="1">
      <c r="A3" s="59" t="s">
        <v>87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>
      <c r="A4" s="57" t="s">
        <v>0</v>
      </c>
      <c r="B4" s="57" t="s">
        <v>1</v>
      </c>
      <c r="C4" s="69" t="s">
        <v>2</v>
      </c>
      <c r="D4" s="69" t="s">
        <v>3</v>
      </c>
      <c r="E4" s="69"/>
      <c r="F4" s="69"/>
      <c r="G4" s="69"/>
      <c r="H4" s="69"/>
      <c r="I4" s="69"/>
      <c r="J4" s="62" t="s">
        <v>4</v>
      </c>
      <c r="K4" s="62" t="s">
        <v>73</v>
      </c>
      <c r="L4" s="69" t="s">
        <v>5</v>
      </c>
    </row>
    <row r="5" spans="1:12">
      <c r="A5" s="57"/>
      <c r="B5" s="57"/>
      <c r="C5" s="69"/>
      <c r="D5" s="69" t="s">
        <v>6</v>
      </c>
      <c r="E5" s="69"/>
      <c r="F5" s="69"/>
      <c r="G5" s="69"/>
      <c r="H5" s="69"/>
      <c r="I5" s="69"/>
      <c r="J5" s="63"/>
      <c r="K5" s="63"/>
      <c r="L5" s="69"/>
    </row>
    <row r="6" spans="1:12">
      <c r="A6" s="57"/>
      <c r="B6" s="57"/>
      <c r="C6" s="69"/>
      <c r="D6" s="16">
        <v>2019</v>
      </c>
      <c r="E6" s="16">
        <v>2020</v>
      </c>
      <c r="F6" s="17">
        <v>2021</v>
      </c>
      <c r="G6" s="50">
        <v>2022</v>
      </c>
      <c r="H6" s="19">
        <v>2023</v>
      </c>
      <c r="I6" s="16">
        <v>2024</v>
      </c>
      <c r="J6" s="64"/>
      <c r="K6" s="64"/>
      <c r="L6" s="69"/>
    </row>
    <row r="7" spans="1:12" ht="23.25" customHeight="1">
      <c r="A7" s="56" t="s">
        <v>61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>
      <c r="A8" s="57" t="s">
        <v>62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</row>
    <row r="9" spans="1:12" ht="30.6">
      <c r="A9" s="55" t="s">
        <v>68</v>
      </c>
      <c r="B9" s="9" t="s">
        <v>7</v>
      </c>
      <c r="C9" s="14" t="s">
        <v>63</v>
      </c>
      <c r="D9" s="25">
        <v>5</v>
      </c>
      <c r="E9" s="25">
        <v>1</v>
      </c>
      <c r="F9" s="42">
        <v>1</v>
      </c>
      <c r="G9" s="33">
        <v>50</v>
      </c>
      <c r="H9" s="33">
        <v>66</v>
      </c>
      <c r="I9" s="25">
        <v>1</v>
      </c>
      <c r="J9" s="25">
        <f>SUM(D9:I9)</f>
        <v>124</v>
      </c>
      <c r="K9" s="55" t="s">
        <v>8</v>
      </c>
      <c r="L9" s="56" t="s">
        <v>9</v>
      </c>
    </row>
    <row r="10" spans="1:12">
      <c r="A10" s="55"/>
      <c r="B10" s="9" t="s">
        <v>10</v>
      </c>
      <c r="C10" s="14"/>
      <c r="D10" s="18">
        <v>79.8</v>
      </c>
      <c r="E10" s="18">
        <v>32</v>
      </c>
      <c r="F10" s="46">
        <v>892.5</v>
      </c>
      <c r="G10" s="20">
        <v>482.19799999999998</v>
      </c>
      <c r="H10" s="20">
        <v>503.84699999999998</v>
      </c>
      <c r="I10" s="18">
        <f>I11</f>
        <v>11306.52</v>
      </c>
      <c r="J10" s="18" t="s">
        <v>12</v>
      </c>
      <c r="K10" s="55"/>
      <c r="L10" s="56"/>
    </row>
    <row r="11" spans="1:12">
      <c r="A11" s="55"/>
      <c r="B11" s="5" t="s">
        <v>13</v>
      </c>
      <c r="C11" s="14" t="s">
        <v>11</v>
      </c>
      <c r="D11" s="18">
        <f>SUM(D12:D15)</f>
        <v>399</v>
      </c>
      <c r="E11" s="18">
        <f t="shared" ref="E11:I11" si="0">SUM(E12:E15)</f>
        <v>32</v>
      </c>
      <c r="F11" s="18">
        <f t="shared" si="0"/>
        <v>892.5</v>
      </c>
      <c r="G11" s="20">
        <f>SUM(G12:G15)</f>
        <v>24109.9</v>
      </c>
      <c r="H11" s="20">
        <f t="shared" si="0"/>
        <v>33253.9</v>
      </c>
      <c r="I11" s="18">
        <f t="shared" si="0"/>
        <v>11306.52</v>
      </c>
      <c r="J11" s="18">
        <f t="shared" ref="J11:J76" si="1">SUM(D11:I11)</f>
        <v>69993.820000000007</v>
      </c>
      <c r="K11" s="55"/>
      <c r="L11" s="56"/>
    </row>
    <row r="12" spans="1:12">
      <c r="A12" s="55"/>
      <c r="B12" s="5" t="s">
        <v>14</v>
      </c>
      <c r="C12" s="14" t="s">
        <v>11</v>
      </c>
      <c r="D12" s="18">
        <v>0</v>
      </c>
      <c r="E12" s="18">
        <v>0</v>
      </c>
      <c r="F12" s="46">
        <v>0</v>
      </c>
      <c r="G12" s="20">
        <v>0</v>
      </c>
      <c r="H12" s="20">
        <v>0</v>
      </c>
      <c r="I12" s="18">
        <v>0</v>
      </c>
      <c r="J12" s="18">
        <f t="shared" si="1"/>
        <v>0</v>
      </c>
      <c r="K12" s="55"/>
      <c r="L12" s="56"/>
    </row>
    <row r="13" spans="1:12">
      <c r="A13" s="55"/>
      <c r="B13" s="5" t="s">
        <v>15</v>
      </c>
      <c r="C13" s="14" t="s">
        <v>11</v>
      </c>
      <c r="D13" s="18">
        <v>0</v>
      </c>
      <c r="E13" s="18">
        <v>0</v>
      </c>
      <c r="F13" s="46">
        <v>0</v>
      </c>
      <c r="G13" s="20">
        <v>10479.1</v>
      </c>
      <c r="H13" s="20">
        <v>0</v>
      </c>
      <c r="I13" s="18">
        <v>0</v>
      </c>
      <c r="J13" s="18">
        <f>SUM(D13:I13)</f>
        <v>10479.1</v>
      </c>
      <c r="K13" s="55"/>
      <c r="L13" s="56"/>
    </row>
    <row r="14" spans="1:12">
      <c r="A14" s="55"/>
      <c r="B14" s="5" t="s">
        <v>16</v>
      </c>
      <c r="C14" s="14" t="s">
        <v>11</v>
      </c>
      <c r="D14" s="18">
        <v>299</v>
      </c>
      <c r="E14" s="18">
        <v>32</v>
      </c>
      <c r="F14" s="46">
        <v>892.5</v>
      </c>
      <c r="G14" s="20">
        <v>13630.8</v>
      </c>
      <c r="H14" s="20">
        <v>33253.9</v>
      </c>
      <c r="I14" s="18">
        <v>11306.52</v>
      </c>
      <c r="J14" s="18">
        <f t="shared" si="1"/>
        <v>59414.720000000001</v>
      </c>
      <c r="K14" s="55"/>
      <c r="L14" s="56"/>
    </row>
    <row r="15" spans="1:12">
      <c r="A15" s="55"/>
      <c r="B15" s="6" t="s">
        <v>17</v>
      </c>
      <c r="C15" s="14" t="s">
        <v>11</v>
      </c>
      <c r="D15" s="18">
        <v>100</v>
      </c>
      <c r="E15" s="18">
        <v>0</v>
      </c>
      <c r="F15" s="18">
        <v>0</v>
      </c>
      <c r="G15" s="20">
        <v>0</v>
      </c>
      <c r="H15" s="20">
        <v>0</v>
      </c>
      <c r="I15" s="18">
        <v>0</v>
      </c>
      <c r="J15" s="18">
        <f t="shared" si="1"/>
        <v>100</v>
      </c>
      <c r="K15" s="55"/>
      <c r="L15" s="56"/>
    </row>
    <row r="16" spans="1:12" ht="30.6">
      <c r="A16" s="55" t="s">
        <v>70</v>
      </c>
      <c r="B16" s="15" t="s">
        <v>7</v>
      </c>
      <c r="C16" s="14" t="s">
        <v>63</v>
      </c>
      <c r="D16" s="18">
        <v>0</v>
      </c>
      <c r="E16" s="18">
        <v>0</v>
      </c>
      <c r="F16" s="18">
        <v>1</v>
      </c>
      <c r="G16" s="20">
        <v>0</v>
      </c>
      <c r="H16" s="20">
        <v>0</v>
      </c>
      <c r="I16" s="18">
        <v>0</v>
      </c>
      <c r="J16" s="18">
        <f>SUM(D16:I16)</f>
        <v>1</v>
      </c>
      <c r="K16" s="55" t="s">
        <v>8</v>
      </c>
      <c r="L16" s="56" t="s">
        <v>9</v>
      </c>
    </row>
    <row r="17" spans="1:12">
      <c r="A17" s="55"/>
      <c r="B17" s="15" t="s">
        <v>10</v>
      </c>
      <c r="C17" s="14"/>
      <c r="D17" s="18">
        <v>0</v>
      </c>
      <c r="E17" s="18">
        <v>0</v>
      </c>
      <c r="F17" s="18">
        <v>10814.3</v>
      </c>
      <c r="G17" s="20">
        <v>0</v>
      </c>
      <c r="H17" s="20">
        <v>0</v>
      </c>
      <c r="I17" s="18">
        <v>0</v>
      </c>
      <c r="J17" s="18" t="s">
        <v>12</v>
      </c>
      <c r="K17" s="55"/>
      <c r="L17" s="56"/>
    </row>
    <row r="18" spans="1:12">
      <c r="A18" s="55"/>
      <c r="B18" s="13" t="s">
        <v>13</v>
      </c>
      <c r="C18" s="14" t="s">
        <v>11</v>
      </c>
      <c r="D18" s="18">
        <f>SUM(D19:D22)</f>
        <v>0</v>
      </c>
      <c r="E18" s="18">
        <f t="shared" ref="E18" si="2">SUM(E19:E22)</f>
        <v>0</v>
      </c>
      <c r="F18" s="18">
        <f t="shared" ref="F18" si="3">SUM(F19:F22)</f>
        <v>10814.300000000001</v>
      </c>
      <c r="G18" s="20">
        <f t="shared" ref="G18" si="4">SUM(G19:G22)</f>
        <v>0</v>
      </c>
      <c r="H18" s="20">
        <f t="shared" ref="H18" si="5">SUM(H19:H22)</f>
        <v>0</v>
      </c>
      <c r="I18" s="18">
        <f t="shared" ref="I18" si="6">SUM(I19:I22)</f>
        <v>0</v>
      </c>
      <c r="J18" s="18">
        <f t="shared" si="1"/>
        <v>10814.300000000001</v>
      </c>
      <c r="K18" s="55"/>
      <c r="L18" s="56"/>
    </row>
    <row r="19" spans="1:12">
      <c r="A19" s="55"/>
      <c r="B19" s="13" t="s">
        <v>14</v>
      </c>
      <c r="C19" s="14" t="s">
        <v>11</v>
      </c>
      <c r="D19" s="18">
        <v>0</v>
      </c>
      <c r="E19" s="18">
        <v>0</v>
      </c>
      <c r="F19" s="18">
        <v>0</v>
      </c>
      <c r="G19" s="20">
        <v>0</v>
      </c>
      <c r="H19" s="20">
        <v>0</v>
      </c>
      <c r="I19" s="18">
        <v>0</v>
      </c>
      <c r="J19" s="18">
        <f t="shared" si="1"/>
        <v>0</v>
      </c>
      <c r="K19" s="55"/>
      <c r="L19" s="56"/>
    </row>
    <row r="20" spans="1:12">
      <c r="A20" s="55"/>
      <c r="B20" s="13" t="s">
        <v>15</v>
      </c>
      <c r="C20" s="14" t="s">
        <v>11</v>
      </c>
      <c r="D20" s="18">
        <v>0</v>
      </c>
      <c r="E20" s="18">
        <v>0</v>
      </c>
      <c r="F20" s="18">
        <v>10479.1</v>
      </c>
      <c r="G20" s="20">
        <v>0</v>
      </c>
      <c r="H20" s="20">
        <v>0</v>
      </c>
      <c r="I20" s="18">
        <v>0</v>
      </c>
      <c r="J20" s="18">
        <f t="shared" si="1"/>
        <v>10479.1</v>
      </c>
      <c r="K20" s="55"/>
      <c r="L20" s="56"/>
    </row>
    <row r="21" spans="1:12">
      <c r="A21" s="55"/>
      <c r="B21" s="13" t="s">
        <v>16</v>
      </c>
      <c r="C21" s="14" t="s">
        <v>11</v>
      </c>
      <c r="D21" s="18">
        <v>0</v>
      </c>
      <c r="E21" s="18">
        <v>0</v>
      </c>
      <c r="F21" s="18">
        <v>335.2</v>
      </c>
      <c r="G21" s="20">
        <v>0</v>
      </c>
      <c r="H21" s="20">
        <v>0</v>
      </c>
      <c r="I21" s="18">
        <v>0</v>
      </c>
      <c r="J21" s="18">
        <f t="shared" si="1"/>
        <v>335.2</v>
      </c>
      <c r="K21" s="55"/>
      <c r="L21" s="56"/>
    </row>
    <row r="22" spans="1:12">
      <c r="A22" s="55"/>
      <c r="B22" s="15" t="s">
        <v>17</v>
      </c>
      <c r="C22" s="14" t="s">
        <v>11</v>
      </c>
      <c r="D22" s="18">
        <v>0</v>
      </c>
      <c r="E22" s="18">
        <v>0</v>
      </c>
      <c r="F22" s="18">
        <v>0</v>
      </c>
      <c r="G22" s="20">
        <v>0</v>
      </c>
      <c r="H22" s="20">
        <v>0</v>
      </c>
      <c r="I22" s="18">
        <v>0</v>
      </c>
      <c r="J22" s="18">
        <f t="shared" si="1"/>
        <v>0</v>
      </c>
      <c r="K22" s="55"/>
      <c r="L22" s="56"/>
    </row>
    <row r="23" spans="1:12" ht="30.6">
      <c r="A23" s="56" t="s">
        <v>18</v>
      </c>
      <c r="B23" s="5" t="s">
        <v>69</v>
      </c>
      <c r="C23" s="14" t="s">
        <v>19</v>
      </c>
      <c r="D23" s="14">
        <v>5</v>
      </c>
      <c r="E23" s="14">
        <v>5</v>
      </c>
      <c r="F23" s="14">
        <v>5</v>
      </c>
      <c r="G23" s="33">
        <v>5</v>
      </c>
      <c r="H23" s="34">
        <v>10</v>
      </c>
      <c r="I23" s="14">
        <v>10</v>
      </c>
      <c r="J23" s="25" t="s">
        <v>12</v>
      </c>
      <c r="K23" s="52" t="s">
        <v>21</v>
      </c>
      <c r="L23" s="52" t="s">
        <v>22</v>
      </c>
    </row>
    <row r="24" spans="1:12" ht="20.399999999999999">
      <c r="A24" s="56"/>
      <c r="B24" s="5" t="s">
        <v>10</v>
      </c>
      <c r="C24" s="14" t="s">
        <v>20</v>
      </c>
      <c r="D24" s="18">
        <v>0</v>
      </c>
      <c r="E24" s="18">
        <v>0</v>
      </c>
      <c r="F24" s="46">
        <v>0</v>
      </c>
      <c r="G24" s="20">
        <v>49.84</v>
      </c>
      <c r="H24" s="20">
        <v>75</v>
      </c>
      <c r="I24" s="18">
        <v>75</v>
      </c>
      <c r="J24" s="18" t="s">
        <v>12</v>
      </c>
      <c r="K24" s="53"/>
      <c r="L24" s="53"/>
    </row>
    <row r="25" spans="1:12" ht="15" customHeight="1">
      <c r="A25" s="56"/>
      <c r="B25" s="5" t="s">
        <v>13</v>
      </c>
      <c r="C25" s="14" t="s">
        <v>11</v>
      </c>
      <c r="D25" s="18">
        <f>SUM(D26:D29)</f>
        <v>0</v>
      </c>
      <c r="E25" s="18">
        <f t="shared" ref="E25" si="7">SUM(E26:E29)</f>
        <v>0</v>
      </c>
      <c r="F25" s="18">
        <f t="shared" ref="F25" si="8">SUM(F26:F29)</f>
        <v>0</v>
      </c>
      <c r="G25" s="20">
        <f t="shared" ref="G25:H25" si="9">SUM(G26:G29)</f>
        <v>249.2</v>
      </c>
      <c r="H25" s="20">
        <f t="shared" si="9"/>
        <v>750</v>
      </c>
      <c r="I25" s="18">
        <f t="shared" ref="I25" si="10">SUM(I26:I29)</f>
        <v>0</v>
      </c>
      <c r="J25" s="18">
        <f t="shared" si="1"/>
        <v>999.2</v>
      </c>
      <c r="K25" s="53"/>
      <c r="L25" s="53"/>
    </row>
    <row r="26" spans="1:12">
      <c r="A26" s="56"/>
      <c r="B26" s="5" t="s">
        <v>14</v>
      </c>
      <c r="C26" s="14" t="s">
        <v>11</v>
      </c>
      <c r="D26" s="18">
        <v>0</v>
      </c>
      <c r="E26" s="18">
        <v>0</v>
      </c>
      <c r="F26" s="46">
        <v>0</v>
      </c>
      <c r="G26" s="20">
        <v>0</v>
      </c>
      <c r="H26" s="20">
        <v>0</v>
      </c>
      <c r="I26" s="18">
        <v>0</v>
      </c>
      <c r="J26" s="18">
        <f t="shared" si="1"/>
        <v>0</v>
      </c>
      <c r="K26" s="53"/>
      <c r="L26" s="53"/>
    </row>
    <row r="27" spans="1:12">
      <c r="A27" s="56"/>
      <c r="B27" s="5" t="s">
        <v>15</v>
      </c>
      <c r="C27" s="14" t="s">
        <v>11</v>
      </c>
      <c r="D27" s="18">
        <v>0</v>
      </c>
      <c r="E27" s="18">
        <v>0</v>
      </c>
      <c r="F27" s="46">
        <v>0</v>
      </c>
      <c r="G27" s="20">
        <v>0</v>
      </c>
      <c r="H27" s="20">
        <v>0</v>
      </c>
      <c r="I27" s="18">
        <v>0</v>
      </c>
      <c r="J27" s="18">
        <f t="shared" si="1"/>
        <v>0</v>
      </c>
      <c r="K27" s="53"/>
      <c r="L27" s="53"/>
    </row>
    <row r="28" spans="1:12">
      <c r="A28" s="56"/>
      <c r="B28" s="5" t="s">
        <v>16</v>
      </c>
      <c r="C28" s="14" t="s">
        <v>11</v>
      </c>
      <c r="D28" s="18">
        <v>0</v>
      </c>
      <c r="E28" s="18">
        <v>0</v>
      </c>
      <c r="F28" s="46">
        <v>0</v>
      </c>
      <c r="G28" s="20">
        <v>249.2</v>
      </c>
      <c r="H28" s="20">
        <v>750</v>
      </c>
      <c r="I28" s="18">
        <v>0</v>
      </c>
      <c r="J28" s="18">
        <f t="shared" si="1"/>
        <v>999.2</v>
      </c>
      <c r="K28" s="53"/>
      <c r="L28" s="53"/>
    </row>
    <row r="29" spans="1:12">
      <c r="A29" s="56"/>
      <c r="B29" s="5" t="s">
        <v>17</v>
      </c>
      <c r="C29" s="14" t="s">
        <v>11</v>
      </c>
      <c r="D29" s="18">
        <v>0</v>
      </c>
      <c r="E29" s="18">
        <v>0</v>
      </c>
      <c r="F29" s="46">
        <v>0</v>
      </c>
      <c r="G29" s="20">
        <v>0</v>
      </c>
      <c r="H29" s="20">
        <v>0</v>
      </c>
      <c r="I29" s="18">
        <v>0</v>
      </c>
      <c r="J29" s="18">
        <f t="shared" si="1"/>
        <v>0</v>
      </c>
      <c r="K29" s="54"/>
      <c r="L29" s="54"/>
    </row>
    <row r="30" spans="1:12" ht="20.399999999999999">
      <c r="A30" s="56" t="s">
        <v>23</v>
      </c>
      <c r="B30" s="5" t="s">
        <v>24</v>
      </c>
      <c r="C30" s="14" t="s">
        <v>25</v>
      </c>
      <c r="D30" s="14">
        <v>331</v>
      </c>
      <c r="E30" s="14">
        <v>342</v>
      </c>
      <c r="F30" s="12">
        <v>0</v>
      </c>
      <c r="G30" s="33">
        <v>0</v>
      </c>
      <c r="H30" s="34">
        <v>0</v>
      </c>
      <c r="I30" s="14">
        <v>0</v>
      </c>
      <c r="J30" s="25">
        <f t="shared" si="1"/>
        <v>673</v>
      </c>
      <c r="K30" s="52" t="s">
        <v>29</v>
      </c>
      <c r="L30" s="52" t="s">
        <v>22</v>
      </c>
    </row>
    <row r="31" spans="1:12">
      <c r="A31" s="56"/>
      <c r="B31" s="5" t="s">
        <v>10</v>
      </c>
      <c r="C31" s="14" t="s">
        <v>26</v>
      </c>
      <c r="D31" s="18">
        <v>18</v>
      </c>
      <c r="E31" s="18">
        <v>10</v>
      </c>
      <c r="F31" s="46">
        <v>0</v>
      </c>
      <c r="G31" s="20">
        <v>0</v>
      </c>
      <c r="H31" s="20">
        <v>0</v>
      </c>
      <c r="I31" s="18">
        <v>0</v>
      </c>
      <c r="J31" s="18" t="s">
        <v>12</v>
      </c>
      <c r="K31" s="53"/>
      <c r="L31" s="53"/>
    </row>
    <row r="32" spans="1:12" ht="20.399999999999999">
      <c r="A32" s="56"/>
      <c r="B32" s="5" t="s">
        <v>27</v>
      </c>
      <c r="C32" s="14" t="s">
        <v>25</v>
      </c>
      <c r="D32" s="18">
        <v>2</v>
      </c>
      <c r="E32" s="18">
        <v>192</v>
      </c>
      <c r="F32" s="46">
        <v>0</v>
      </c>
      <c r="G32" s="20">
        <v>0</v>
      </c>
      <c r="H32" s="20">
        <v>0</v>
      </c>
      <c r="I32" s="18">
        <v>0</v>
      </c>
      <c r="J32" s="18">
        <f t="shared" si="1"/>
        <v>194</v>
      </c>
      <c r="K32" s="53"/>
      <c r="L32" s="53"/>
    </row>
    <row r="33" spans="1:12">
      <c r="A33" s="56"/>
      <c r="B33" s="5" t="s">
        <v>10</v>
      </c>
      <c r="C33" s="14" t="s">
        <v>26</v>
      </c>
      <c r="D33" s="18">
        <v>21</v>
      </c>
      <c r="E33" s="18">
        <v>8</v>
      </c>
      <c r="F33" s="18">
        <v>0</v>
      </c>
      <c r="G33" s="20">
        <v>0</v>
      </c>
      <c r="H33" s="20">
        <v>0</v>
      </c>
      <c r="I33" s="18">
        <v>0</v>
      </c>
      <c r="J33" s="18" t="s">
        <v>12</v>
      </c>
      <c r="K33" s="53"/>
      <c r="L33" s="53"/>
    </row>
    <row r="34" spans="1:12" ht="30.6">
      <c r="A34" s="56"/>
      <c r="B34" s="5" t="s">
        <v>28</v>
      </c>
      <c r="C34" s="14" t="s">
        <v>25</v>
      </c>
      <c r="D34" s="14">
        <v>0</v>
      </c>
      <c r="E34" s="14">
        <v>173</v>
      </c>
      <c r="F34" s="12">
        <v>0</v>
      </c>
      <c r="G34" s="33">
        <v>0</v>
      </c>
      <c r="H34" s="34">
        <v>0</v>
      </c>
      <c r="I34" s="14">
        <v>0</v>
      </c>
      <c r="J34" s="25">
        <f t="shared" si="1"/>
        <v>173</v>
      </c>
      <c r="K34" s="53"/>
      <c r="L34" s="53"/>
    </row>
    <row r="35" spans="1:12">
      <c r="A35" s="56"/>
      <c r="B35" s="5" t="s">
        <v>10</v>
      </c>
      <c r="C35" s="14" t="s">
        <v>26</v>
      </c>
      <c r="D35" s="18">
        <v>0</v>
      </c>
      <c r="E35" s="18">
        <v>2.14</v>
      </c>
      <c r="F35" s="46">
        <v>0</v>
      </c>
      <c r="G35" s="20">
        <v>0</v>
      </c>
      <c r="H35" s="20">
        <v>0</v>
      </c>
      <c r="I35" s="18">
        <v>0</v>
      </c>
      <c r="J35" s="18" t="s">
        <v>12</v>
      </c>
      <c r="K35" s="53"/>
      <c r="L35" s="53"/>
    </row>
    <row r="36" spans="1:12" ht="15" customHeight="1">
      <c r="A36" s="56"/>
      <c r="B36" s="5" t="s">
        <v>13</v>
      </c>
      <c r="C36" s="14" t="s">
        <v>11</v>
      </c>
      <c r="D36" s="18">
        <f>SUM(D37:D40)</f>
        <v>6000</v>
      </c>
      <c r="E36" s="18">
        <f t="shared" ref="E36" si="11">SUM(E37:E40)</f>
        <v>5326</v>
      </c>
      <c r="F36" s="18">
        <f t="shared" ref="F36" si="12">SUM(F37:F40)</f>
        <v>0</v>
      </c>
      <c r="G36" s="20">
        <f t="shared" ref="G36" si="13">SUM(G37:G40)</f>
        <v>0</v>
      </c>
      <c r="H36" s="20">
        <f t="shared" ref="H36" si="14">SUM(H37:H40)</f>
        <v>0</v>
      </c>
      <c r="I36" s="18">
        <f t="shared" ref="I36" si="15">SUM(I37:I40)</f>
        <v>0</v>
      </c>
      <c r="J36" s="18">
        <f t="shared" si="1"/>
        <v>11326</v>
      </c>
      <c r="K36" s="53"/>
      <c r="L36" s="53"/>
    </row>
    <row r="37" spans="1:12">
      <c r="A37" s="56"/>
      <c r="B37" s="5" t="s">
        <v>14</v>
      </c>
      <c r="C37" s="14" t="s">
        <v>11</v>
      </c>
      <c r="D37" s="18">
        <v>0</v>
      </c>
      <c r="E37" s="18">
        <v>0</v>
      </c>
      <c r="F37" s="46">
        <v>0</v>
      </c>
      <c r="G37" s="20">
        <v>0</v>
      </c>
      <c r="H37" s="20">
        <v>0</v>
      </c>
      <c r="I37" s="18">
        <v>0</v>
      </c>
      <c r="J37" s="18">
        <f t="shared" si="1"/>
        <v>0</v>
      </c>
      <c r="K37" s="53"/>
      <c r="L37" s="53"/>
    </row>
    <row r="38" spans="1:12">
      <c r="A38" s="56"/>
      <c r="B38" s="5" t="s">
        <v>15</v>
      </c>
      <c r="C38" s="14" t="s">
        <v>11</v>
      </c>
      <c r="D38" s="18">
        <v>0</v>
      </c>
      <c r="E38" s="18">
        <v>0</v>
      </c>
      <c r="F38" s="46">
        <v>0</v>
      </c>
      <c r="G38" s="20">
        <v>0</v>
      </c>
      <c r="H38" s="20">
        <v>0</v>
      </c>
      <c r="I38" s="18">
        <v>0</v>
      </c>
      <c r="J38" s="18">
        <f t="shared" si="1"/>
        <v>0</v>
      </c>
      <c r="K38" s="53"/>
      <c r="L38" s="53"/>
    </row>
    <row r="39" spans="1:12">
      <c r="A39" s="56"/>
      <c r="B39" s="5" t="s">
        <v>16</v>
      </c>
      <c r="C39" s="14" t="s">
        <v>11</v>
      </c>
      <c r="D39" s="18">
        <v>0</v>
      </c>
      <c r="E39" s="18">
        <v>0</v>
      </c>
      <c r="F39" s="46">
        <v>0</v>
      </c>
      <c r="G39" s="20">
        <v>0</v>
      </c>
      <c r="H39" s="20">
        <v>0</v>
      </c>
      <c r="I39" s="18">
        <v>0</v>
      </c>
      <c r="J39" s="18">
        <f t="shared" si="1"/>
        <v>0</v>
      </c>
      <c r="K39" s="53"/>
      <c r="L39" s="53"/>
    </row>
    <row r="40" spans="1:12">
      <c r="A40" s="56"/>
      <c r="B40" s="5" t="s">
        <v>17</v>
      </c>
      <c r="C40" s="14" t="s">
        <v>11</v>
      </c>
      <c r="D40" s="18">
        <v>6000</v>
      </c>
      <c r="E40" s="18">
        <v>5326</v>
      </c>
      <c r="F40" s="46">
        <v>0</v>
      </c>
      <c r="G40" s="20">
        <v>0</v>
      </c>
      <c r="H40" s="20">
        <v>0</v>
      </c>
      <c r="I40" s="18">
        <v>0</v>
      </c>
      <c r="J40" s="18">
        <f t="shared" si="1"/>
        <v>11326</v>
      </c>
      <c r="K40" s="54"/>
      <c r="L40" s="54"/>
    </row>
    <row r="41" spans="1:12">
      <c r="A41" s="56" t="s">
        <v>30</v>
      </c>
      <c r="B41" s="5" t="s">
        <v>31</v>
      </c>
      <c r="C41" s="14" t="s">
        <v>25</v>
      </c>
      <c r="D41" s="14">
        <v>0</v>
      </c>
      <c r="E41" s="14">
        <v>0</v>
      </c>
      <c r="F41" s="12">
        <v>1</v>
      </c>
      <c r="G41" s="33">
        <v>0</v>
      </c>
      <c r="H41" s="34">
        <v>0</v>
      </c>
      <c r="I41" s="14">
        <v>0</v>
      </c>
      <c r="J41" s="25">
        <f t="shared" si="1"/>
        <v>1</v>
      </c>
      <c r="K41" s="52" t="s">
        <v>21</v>
      </c>
      <c r="L41" s="52" t="s">
        <v>22</v>
      </c>
    </row>
    <row r="42" spans="1:12">
      <c r="A42" s="56"/>
      <c r="B42" s="7" t="s">
        <v>10</v>
      </c>
      <c r="C42" s="14" t="s">
        <v>26</v>
      </c>
      <c r="D42" s="47">
        <v>0</v>
      </c>
      <c r="E42" s="47">
        <v>0</v>
      </c>
      <c r="F42" s="47">
        <v>0.7</v>
      </c>
      <c r="G42" s="48">
        <v>0</v>
      </c>
      <c r="H42" s="48">
        <v>0</v>
      </c>
      <c r="I42" s="47">
        <v>0</v>
      </c>
      <c r="J42" s="18" t="s">
        <v>12</v>
      </c>
      <c r="K42" s="53"/>
      <c r="L42" s="53"/>
    </row>
    <row r="43" spans="1:12">
      <c r="A43" s="56"/>
      <c r="B43" s="5" t="s">
        <v>13</v>
      </c>
      <c r="C43" s="14" t="s">
        <v>11</v>
      </c>
      <c r="D43" s="18">
        <f>SUM(D44:D47)</f>
        <v>0</v>
      </c>
      <c r="E43" s="18">
        <f t="shared" ref="E43" si="16">SUM(E44:E47)</f>
        <v>0</v>
      </c>
      <c r="F43" s="18">
        <f t="shared" ref="F43" si="17">SUM(F44:F47)</f>
        <v>0.7</v>
      </c>
      <c r="G43" s="20">
        <f t="shared" ref="G43" si="18">SUM(G44:G47)</f>
        <v>0</v>
      </c>
      <c r="H43" s="20">
        <f t="shared" ref="H43" si="19">SUM(H44:H47)</f>
        <v>0</v>
      </c>
      <c r="I43" s="18">
        <f t="shared" ref="I43" si="20">SUM(I44:I47)</f>
        <v>0</v>
      </c>
      <c r="J43" s="18">
        <f t="shared" ref="J43" si="21">SUM(D43:I43)</f>
        <v>0.7</v>
      </c>
      <c r="K43" s="53"/>
      <c r="L43" s="53"/>
    </row>
    <row r="44" spans="1:12">
      <c r="A44" s="56"/>
      <c r="B44" s="5" t="s">
        <v>14</v>
      </c>
      <c r="C44" s="14" t="s">
        <v>11</v>
      </c>
      <c r="D44" s="18">
        <v>0</v>
      </c>
      <c r="E44" s="18">
        <v>0</v>
      </c>
      <c r="F44" s="46">
        <v>0</v>
      </c>
      <c r="G44" s="20">
        <v>0</v>
      </c>
      <c r="H44" s="20">
        <v>0</v>
      </c>
      <c r="I44" s="18">
        <v>0</v>
      </c>
      <c r="J44" s="18">
        <f t="shared" si="1"/>
        <v>0</v>
      </c>
      <c r="K44" s="53"/>
      <c r="L44" s="53"/>
    </row>
    <row r="45" spans="1:12">
      <c r="A45" s="56"/>
      <c r="B45" s="5" t="s">
        <v>15</v>
      </c>
      <c r="C45" s="14" t="s">
        <v>11</v>
      </c>
      <c r="D45" s="18">
        <v>0</v>
      </c>
      <c r="E45" s="18">
        <v>0</v>
      </c>
      <c r="F45" s="46">
        <v>0</v>
      </c>
      <c r="G45" s="20">
        <v>0</v>
      </c>
      <c r="H45" s="20">
        <v>0</v>
      </c>
      <c r="I45" s="18">
        <v>0</v>
      </c>
      <c r="J45" s="18">
        <f t="shared" si="1"/>
        <v>0</v>
      </c>
      <c r="K45" s="53"/>
      <c r="L45" s="53"/>
    </row>
    <row r="46" spans="1:12">
      <c r="A46" s="56"/>
      <c r="B46" s="5" t="s">
        <v>16</v>
      </c>
      <c r="C46" s="14" t="s">
        <v>11</v>
      </c>
      <c r="D46" s="18">
        <v>0</v>
      </c>
      <c r="E46" s="18">
        <v>0</v>
      </c>
      <c r="F46" s="46">
        <v>0.7</v>
      </c>
      <c r="G46" s="20">
        <v>0</v>
      </c>
      <c r="H46" s="20">
        <v>0</v>
      </c>
      <c r="I46" s="18">
        <v>0</v>
      </c>
      <c r="J46" s="18">
        <f t="shared" si="1"/>
        <v>0.7</v>
      </c>
      <c r="K46" s="53"/>
      <c r="L46" s="53"/>
    </row>
    <row r="47" spans="1:12">
      <c r="A47" s="56"/>
      <c r="B47" s="5" t="s">
        <v>17</v>
      </c>
      <c r="C47" s="14" t="s">
        <v>11</v>
      </c>
      <c r="D47" s="18">
        <v>0</v>
      </c>
      <c r="E47" s="18">
        <v>0</v>
      </c>
      <c r="F47" s="46">
        <v>0</v>
      </c>
      <c r="G47" s="20">
        <v>0</v>
      </c>
      <c r="H47" s="20">
        <v>0</v>
      </c>
      <c r="I47" s="18">
        <v>0</v>
      </c>
      <c r="J47" s="18">
        <f t="shared" si="1"/>
        <v>0</v>
      </c>
      <c r="K47" s="54"/>
      <c r="L47" s="54"/>
    </row>
    <row r="48" spans="1:12">
      <c r="A48" s="60" t="s">
        <v>64</v>
      </c>
      <c r="B48" s="60"/>
      <c r="C48" s="34" t="s">
        <v>11</v>
      </c>
      <c r="D48" s="20">
        <f t="shared" ref="D48:I52" si="22">D43+D36+D25+D18+D11</f>
        <v>6399</v>
      </c>
      <c r="E48" s="20">
        <f t="shared" si="22"/>
        <v>5358</v>
      </c>
      <c r="F48" s="20">
        <f t="shared" si="22"/>
        <v>11707.500000000002</v>
      </c>
      <c r="G48" s="20">
        <f t="shared" si="22"/>
        <v>24359.100000000002</v>
      </c>
      <c r="H48" s="20">
        <f t="shared" si="22"/>
        <v>34003.9</v>
      </c>
      <c r="I48" s="20">
        <f t="shared" si="22"/>
        <v>11306.52</v>
      </c>
      <c r="J48" s="20">
        <f t="shared" si="1"/>
        <v>93134.02</v>
      </c>
      <c r="K48" s="68"/>
      <c r="L48" s="60"/>
    </row>
    <row r="49" spans="1:12">
      <c r="A49" s="61" t="s">
        <v>14</v>
      </c>
      <c r="B49" s="61"/>
      <c r="C49" s="34" t="s">
        <v>11</v>
      </c>
      <c r="D49" s="20">
        <f t="shared" si="22"/>
        <v>0</v>
      </c>
      <c r="E49" s="20">
        <f t="shared" si="22"/>
        <v>0</v>
      </c>
      <c r="F49" s="20">
        <f t="shared" si="22"/>
        <v>0</v>
      </c>
      <c r="G49" s="20">
        <f t="shared" si="22"/>
        <v>0</v>
      </c>
      <c r="H49" s="20">
        <f t="shared" si="22"/>
        <v>0</v>
      </c>
      <c r="I49" s="20">
        <f t="shared" si="22"/>
        <v>0</v>
      </c>
      <c r="J49" s="20">
        <f t="shared" si="1"/>
        <v>0</v>
      </c>
      <c r="K49" s="68"/>
      <c r="L49" s="60"/>
    </row>
    <row r="50" spans="1:12">
      <c r="A50" s="61" t="s">
        <v>15</v>
      </c>
      <c r="B50" s="61"/>
      <c r="C50" s="34" t="s">
        <v>11</v>
      </c>
      <c r="D50" s="20">
        <f t="shared" si="22"/>
        <v>0</v>
      </c>
      <c r="E50" s="20">
        <f t="shared" si="22"/>
        <v>0</v>
      </c>
      <c r="F50" s="20">
        <f t="shared" si="22"/>
        <v>10479.1</v>
      </c>
      <c r="G50" s="20">
        <f t="shared" si="22"/>
        <v>10479.1</v>
      </c>
      <c r="H50" s="20">
        <f t="shared" si="22"/>
        <v>0</v>
      </c>
      <c r="I50" s="20">
        <f t="shared" si="22"/>
        <v>0</v>
      </c>
      <c r="J50" s="20">
        <f t="shared" si="1"/>
        <v>20958.2</v>
      </c>
      <c r="K50" s="68"/>
      <c r="L50" s="60"/>
    </row>
    <row r="51" spans="1:12">
      <c r="A51" s="61" t="s">
        <v>16</v>
      </c>
      <c r="B51" s="61"/>
      <c r="C51" s="34" t="s">
        <v>11</v>
      </c>
      <c r="D51" s="20">
        <f t="shared" si="22"/>
        <v>299</v>
      </c>
      <c r="E51" s="20">
        <f t="shared" si="22"/>
        <v>32</v>
      </c>
      <c r="F51" s="20">
        <f t="shared" si="22"/>
        <v>1228.4000000000001</v>
      </c>
      <c r="G51" s="20">
        <f t="shared" si="22"/>
        <v>13880</v>
      </c>
      <c r="H51" s="20">
        <f t="shared" si="22"/>
        <v>34003.9</v>
      </c>
      <c r="I51" s="20">
        <f t="shared" si="22"/>
        <v>11306.52</v>
      </c>
      <c r="J51" s="20">
        <f t="shared" si="1"/>
        <v>60749.820000000007</v>
      </c>
      <c r="K51" s="68"/>
      <c r="L51" s="60"/>
    </row>
    <row r="52" spans="1:12">
      <c r="A52" s="61" t="s">
        <v>17</v>
      </c>
      <c r="B52" s="61"/>
      <c r="C52" s="34" t="s">
        <v>11</v>
      </c>
      <c r="D52" s="20">
        <f t="shared" si="22"/>
        <v>6100</v>
      </c>
      <c r="E52" s="20">
        <f t="shared" si="22"/>
        <v>5326</v>
      </c>
      <c r="F52" s="20">
        <f t="shared" si="22"/>
        <v>0</v>
      </c>
      <c r="G52" s="20">
        <f t="shared" si="22"/>
        <v>0</v>
      </c>
      <c r="H52" s="20">
        <f t="shared" si="22"/>
        <v>0</v>
      </c>
      <c r="I52" s="20">
        <f t="shared" si="22"/>
        <v>0</v>
      </c>
      <c r="J52" s="20">
        <f t="shared" si="1"/>
        <v>11426</v>
      </c>
      <c r="K52" s="68"/>
      <c r="L52" s="60"/>
    </row>
    <row r="53" spans="1:12">
      <c r="A53" s="60" t="s">
        <v>65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</row>
    <row r="54" spans="1:12">
      <c r="A54" s="56" t="s">
        <v>32</v>
      </c>
      <c r="B54" s="10" t="s">
        <v>33</v>
      </c>
      <c r="C54" s="14" t="s">
        <v>34</v>
      </c>
      <c r="D54" s="21">
        <v>1</v>
      </c>
      <c r="E54" s="21">
        <v>1</v>
      </c>
      <c r="F54" s="12">
        <v>1</v>
      </c>
      <c r="G54" s="41">
        <v>1</v>
      </c>
      <c r="H54" s="35">
        <v>0</v>
      </c>
      <c r="I54" s="21">
        <v>1</v>
      </c>
      <c r="J54" s="25">
        <f t="shared" si="1"/>
        <v>5</v>
      </c>
      <c r="K54" s="55" t="s">
        <v>35</v>
      </c>
      <c r="L54" s="56" t="s">
        <v>36</v>
      </c>
    </row>
    <row r="55" spans="1:12">
      <c r="A55" s="56"/>
      <c r="B55" s="11" t="s">
        <v>10</v>
      </c>
      <c r="C55" s="14" t="s">
        <v>34</v>
      </c>
      <c r="D55" s="18">
        <v>50</v>
      </c>
      <c r="E55" s="18">
        <v>0</v>
      </c>
      <c r="F55" s="46">
        <v>0</v>
      </c>
      <c r="G55" s="20">
        <v>0</v>
      </c>
      <c r="H55" s="20">
        <v>0</v>
      </c>
      <c r="I55" s="18">
        <v>0</v>
      </c>
      <c r="J55" s="18" t="s">
        <v>12</v>
      </c>
      <c r="K55" s="55"/>
      <c r="L55" s="56"/>
    </row>
    <row r="56" spans="1:12">
      <c r="A56" s="56"/>
      <c r="B56" s="5" t="s">
        <v>37</v>
      </c>
      <c r="C56" s="14" t="s">
        <v>34</v>
      </c>
      <c r="D56" s="18">
        <v>2</v>
      </c>
      <c r="E56" s="18">
        <v>2</v>
      </c>
      <c r="F56" s="46">
        <v>3</v>
      </c>
      <c r="G56" s="20">
        <v>3</v>
      </c>
      <c r="H56" s="20">
        <v>0</v>
      </c>
      <c r="I56" s="18">
        <v>0</v>
      </c>
      <c r="J56" s="18">
        <f t="shared" si="1"/>
        <v>10</v>
      </c>
      <c r="K56" s="55"/>
      <c r="L56" s="56"/>
    </row>
    <row r="57" spans="1:12">
      <c r="A57" s="56"/>
      <c r="B57" s="5" t="s">
        <v>10</v>
      </c>
      <c r="C57" s="14" t="s">
        <v>38</v>
      </c>
      <c r="D57" s="18">
        <v>0</v>
      </c>
      <c r="E57" s="18">
        <v>0</v>
      </c>
      <c r="F57" s="46">
        <v>0</v>
      </c>
      <c r="G57" s="20">
        <v>0</v>
      </c>
      <c r="H57" s="20">
        <v>0</v>
      </c>
      <c r="I57" s="18">
        <v>0</v>
      </c>
      <c r="J57" s="18" t="s">
        <v>12</v>
      </c>
      <c r="K57" s="55"/>
      <c r="L57" s="56"/>
    </row>
    <row r="58" spans="1:12">
      <c r="A58" s="56"/>
      <c r="B58" s="5" t="s">
        <v>13</v>
      </c>
      <c r="C58" s="14" t="s">
        <v>11</v>
      </c>
      <c r="D58" s="18">
        <f>SUM(D59:D62)</f>
        <v>50</v>
      </c>
      <c r="E58" s="18">
        <f t="shared" ref="E58" si="23">SUM(E59:E62)</f>
        <v>0</v>
      </c>
      <c r="F58" s="18">
        <f t="shared" ref="F58" si="24">SUM(F59:F62)</f>
        <v>0</v>
      </c>
      <c r="G58" s="20">
        <f t="shared" ref="G58" si="25">SUM(G59:G62)</f>
        <v>0</v>
      </c>
      <c r="H58" s="20">
        <f t="shared" ref="H58" si="26">SUM(H59:H62)</f>
        <v>0</v>
      </c>
      <c r="I58" s="18">
        <f t="shared" ref="I58" si="27">SUM(I59:I62)</f>
        <v>0</v>
      </c>
      <c r="J58" s="18">
        <f t="shared" ref="J58" si="28">SUM(D58:I58)</f>
        <v>50</v>
      </c>
      <c r="K58" s="55"/>
      <c r="L58" s="56"/>
    </row>
    <row r="59" spans="1:12">
      <c r="A59" s="56"/>
      <c r="B59" s="5" t="s">
        <v>14</v>
      </c>
      <c r="C59" s="14" t="s">
        <v>11</v>
      </c>
      <c r="D59" s="18">
        <v>0</v>
      </c>
      <c r="E59" s="18">
        <v>0</v>
      </c>
      <c r="F59" s="46">
        <v>0</v>
      </c>
      <c r="G59" s="20">
        <v>0</v>
      </c>
      <c r="H59" s="20">
        <v>0</v>
      </c>
      <c r="I59" s="18">
        <v>0</v>
      </c>
      <c r="J59" s="18">
        <f t="shared" si="1"/>
        <v>0</v>
      </c>
      <c r="K59" s="55"/>
      <c r="L59" s="56"/>
    </row>
    <row r="60" spans="1:12">
      <c r="A60" s="56"/>
      <c r="B60" s="5" t="s">
        <v>15</v>
      </c>
      <c r="C60" s="14" t="s">
        <v>11</v>
      </c>
      <c r="D60" s="18">
        <v>0</v>
      </c>
      <c r="E60" s="18">
        <v>0</v>
      </c>
      <c r="F60" s="46">
        <v>0</v>
      </c>
      <c r="G60" s="20">
        <v>0</v>
      </c>
      <c r="H60" s="20">
        <v>0</v>
      </c>
      <c r="I60" s="18">
        <v>0</v>
      </c>
      <c r="J60" s="18">
        <f t="shared" si="1"/>
        <v>0</v>
      </c>
      <c r="K60" s="55"/>
      <c r="L60" s="56"/>
    </row>
    <row r="61" spans="1:12">
      <c r="A61" s="56"/>
      <c r="B61" s="5" t="s">
        <v>16</v>
      </c>
      <c r="C61" s="14" t="s">
        <v>11</v>
      </c>
      <c r="D61" s="18">
        <v>0</v>
      </c>
      <c r="E61" s="18">
        <v>0</v>
      </c>
      <c r="F61" s="46">
        <v>0</v>
      </c>
      <c r="G61" s="20">
        <v>0</v>
      </c>
      <c r="H61" s="20">
        <v>0</v>
      </c>
      <c r="I61" s="18">
        <v>0</v>
      </c>
      <c r="J61" s="18">
        <f t="shared" si="1"/>
        <v>0</v>
      </c>
      <c r="K61" s="55"/>
      <c r="L61" s="56"/>
    </row>
    <row r="62" spans="1:12">
      <c r="A62" s="56"/>
      <c r="B62" s="5" t="s">
        <v>17</v>
      </c>
      <c r="C62" s="14" t="s">
        <v>11</v>
      </c>
      <c r="D62" s="18">
        <v>50</v>
      </c>
      <c r="E62" s="18">
        <v>0</v>
      </c>
      <c r="F62" s="46">
        <v>0</v>
      </c>
      <c r="G62" s="20">
        <v>0</v>
      </c>
      <c r="H62" s="20">
        <v>0</v>
      </c>
      <c r="I62" s="18">
        <v>0</v>
      </c>
      <c r="J62" s="18">
        <f t="shared" si="1"/>
        <v>50</v>
      </c>
      <c r="K62" s="55"/>
      <c r="L62" s="56"/>
    </row>
    <row r="63" spans="1:12">
      <c r="A63" s="56" t="s">
        <v>39</v>
      </c>
      <c r="B63" s="5" t="s">
        <v>40</v>
      </c>
      <c r="C63" s="14" t="s">
        <v>34</v>
      </c>
      <c r="D63" s="14">
        <v>20</v>
      </c>
      <c r="E63" s="14">
        <v>20</v>
      </c>
      <c r="F63" s="12">
        <v>20</v>
      </c>
      <c r="G63" s="33">
        <v>20</v>
      </c>
      <c r="H63" s="33">
        <v>20</v>
      </c>
      <c r="I63" s="25">
        <v>24</v>
      </c>
      <c r="J63" s="25">
        <f t="shared" si="1"/>
        <v>124</v>
      </c>
      <c r="K63" s="55" t="s">
        <v>8</v>
      </c>
      <c r="L63" s="56" t="s">
        <v>41</v>
      </c>
    </row>
    <row r="64" spans="1:12">
      <c r="A64" s="56"/>
      <c r="B64" s="5" t="s">
        <v>42</v>
      </c>
      <c r="C64" s="14" t="s">
        <v>11</v>
      </c>
      <c r="D64" s="18">
        <v>5</v>
      </c>
      <c r="E64" s="18">
        <v>0</v>
      </c>
      <c r="F64" s="46">
        <v>0</v>
      </c>
      <c r="G64" s="20">
        <v>0</v>
      </c>
      <c r="H64" s="20">
        <v>0</v>
      </c>
      <c r="I64" s="18">
        <v>0</v>
      </c>
      <c r="J64" s="18" t="s">
        <v>12</v>
      </c>
      <c r="K64" s="55"/>
      <c r="L64" s="56"/>
    </row>
    <row r="65" spans="1:12">
      <c r="A65" s="56"/>
      <c r="B65" s="5" t="s">
        <v>13</v>
      </c>
      <c r="C65" s="14" t="s">
        <v>11</v>
      </c>
      <c r="D65" s="18">
        <f>SUM(D66:D69)</f>
        <v>100</v>
      </c>
      <c r="E65" s="18">
        <f t="shared" ref="E65" si="29">SUM(E66:E69)</f>
        <v>0</v>
      </c>
      <c r="F65" s="18">
        <f t="shared" ref="F65" si="30">SUM(F66:F69)</f>
        <v>0</v>
      </c>
      <c r="G65" s="20">
        <f t="shared" ref="G65" si="31">SUM(G66:G69)</f>
        <v>0</v>
      </c>
      <c r="H65" s="20">
        <f t="shared" ref="H65" si="32">SUM(H66:H69)</f>
        <v>0</v>
      </c>
      <c r="I65" s="18">
        <f t="shared" ref="I65" si="33">SUM(I66:I69)</f>
        <v>0</v>
      </c>
      <c r="J65" s="18">
        <f t="shared" ref="J65" si="34">SUM(D65:I65)</f>
        <v>100</v>
      </c>
      <c r="K65" s="55"/>
      <c r="L65" s="56"/>
    </row>
    <row r="66" spans="1:12">
      <c r="A66" s="56"/>
      <c r="B66" s="5" t="s">
        <v>14</v>
      </c>
      <c r="C66" s="14" t="s">
        <v>11</v>
      </c>
      <c r="D66" s="18">
        <v>0</v>
      </c>
      <c r="E66" s="18">
        <v>0</v>
      </c>
      <c r="F66" s="46">
        <v>0</v>
      </c>
      <c r="G66" s="20">
        <v>0</v>
      </c>
      <c r="H66" s="20">
        <v>0</v>
      </c>
      <c r="I66" s="18">
        <v>0</v>
      </c>
      <c r="J66" s="18">
        <f t="shared" si="1"/>
        <v>0</v>
      </c>
      <c r="K66" s="55"/>
      <c r="L66" s="56"/>
    </row>
    <row r="67" spans="1:12">
      <c r="A67" s="56"/>
      <c r="B67" s="5" t="s">
        <v>15</v>
      </c>
      <c r="C67" s="14" t="s">
        <v>11</v>
      </c>
      <c r="D67" s="18">
        <v>0</v>
      </c>
      <c r="E67" s="18">
        <v>0</v>
      </c>
      <c r="F67" s="46">
        <v>0</v>
      </c>
      <c r="G67" s="20">
        <v>0</v>
      </c>
      <c r="H67" s="20">
        <v>0</v>
      </c>
      <c r="I67" s="18">
        <v>0</v>
      </c>
      <c r="J67" s="18">
        <f t="shared" si="1"/>
        <v>0</v>
      </c>
      <c r="K67" s="55"/>
      <c r="L67" s="56"/>
    </row>
    <row r="68" spans="1:12">
      <c r="A68" s="56"/>
      <c r="B68" s="5" t="s">
        <v>16</v>
      </c>
      <c r="C68" s="14" t="s">
        <v>11</v>
      </c>
      <c r="D68" s="18">
        <v>0</v>
      </c>
      <c r="E68" s="18">
        <v>0</v>
      </c>
      <c r="F68" s="46">
        <v>0</v>
      </c>
      <c r="G68" s="20">
        <v>0</v>
      </c>
      <c r="H68" s="20">
        <v>0</v>
      </c>
      <c r="I68" s="18">
        <v>0</v>
      </c>
      <c r="J68" s="18">
        <f t="shared" si="1"/>
        <v>0</v>
      </c>
      <c r="K68" s="55"/>
      <c r="L68" s="56"/>
    </row>
    <row r="69" spans="1:12">
      <c r="A69" s="56"/>
      <c r="B69" s="5" t="s">
        <v>17</v>
      </c>
      <c r="C69" s="14" t="s">
        <v>11</v>
      </c>
      <c r="D69" s="18">
        <v>100</v>
      </c>
      <c r="E69" s="18">
        <v>0</v>
      </c>
      <c r="F69" s="46">
        <v>0</v>
      </c>
      <c r="G69" s="20">
        <v>0</v>
      </c>
      <c r="H69" s="20">
        <v>0</v>
      </c>
      <c r="I69" s="18">
        <v>0</v>
      </c>
      <c r="J69" s="18">
        <f t="shared" si="1"/>
        <v>100</v>
      </c>
      <c r="K69" s="55"/>
      <c r="L69" s="56"/>
    </row>
    <row r="70" spans="1:12">
      <c r="A70" s="57" t="s">
        <v>66</v>
      </c>
      <c r="B70" s="57"/>
      <c r="C70" s="14" t="s">
        <v>11</v>
      </c>
      <c r="D70" s="18">
        <f t="shared" ref="D70:I74" si="35">D65+D58</f>
        <v>150</v>
      </c>
      <c r="E70" s="18">
        <f t="shared" si="35"/>
        <v>0</v>
      </c>
      <c r="F70" s="18">
        <f t="shared" si="35"/>
        <v>0</v>
      </c>
      <c r="G70" s="20">
        <f t="shared" si="35"/>
        <v>0</v>
      </c>
      <c r="H70" s="20">
        <f t="shared" si="35"/>
        <v>0</v>
      </c>
      <c r="I70" s="18">
        <f t="shared" si="35"/>
        <v>0</v>
      </c>
      <c r="J70" s="18">
        <f t="shared" si="1"/>
        <v>150</v>
      </c>
      <c r="K70" s="55"/>
      <c r="L70" s="55"/>
    </row>
    <row r="71" spans="1:12">
      <c r="A71" s="56" t="s">
        <v>14</v>
      </c>
      <c r="B71" s="56"/>
      <c r="C71" s="14" t="s">
        <v>11</v>
      </c>
      <c r="D71" s="18">
        <f t="shared" si="35"/>
        <v>0</v>
      </c>
      <c r="E71" s="18">
        <f t="shared" si="35"/>
        <v>0</v>
      </c>
      <c r="F71" s="18">
        <f t="shared" si="35"/>
        <v>0</v>
      </c>
      <c r="G71" s="20">
        <f t="shared" si="35"/>
        <v>0</v>
      </c>
      <c r="H71" s="20">
        <f t="shared" si="35"/>
        <v>0</v>
      </c>
      <c r="I71" s="18">
        <f t="shared" si="35"/>
        <v>0</v>
      </c>
      <c r="J71" s="18">
        <f t="shared" si="1"/>
        <v>0</v>
      </c>
      <c r="K71" s="55"/>
      <c r="L71" s="55"/>
    </row>
    <row r="72" spans="1:12">
      <c r="A72" s="56" t="s">
        <v>43</v>
      </c>
      <c r="B72" s="56"/>
      <c r="C72" s="14" t="s">
        <v>11</v>
      </c>
      <c r="D72" s="18">
        <f t="shared" si="35"/>
        <v>0</v>
      </c>
      <c r="E72" s="18">
        <f t="shared" si="35"/>
        <v>0</v>
      </c>
      <c r="F72" s="18">
        <f t="shared" si="35"/>
        <v>0</v>
      </c>
      <c r="G72" s="20">
        <f t="shared" si="35"/>
        <v>0</v>
      </c>
      <c r="H72" s="20">
        <f t="shared" si="35"/>
        <v>0</v>
      </c>
      <c r="I72" s="18">
        <f t="shared" si="35"/>
        <v>0</v>
      </c>
      <c r="J72" s="18">
        <f t="shared" si="1"/>
        <v>0</v>
      </c>
      <c r="K72" s="55"/>
      <c r="L72" s="55"/>
    </row>
    <row r="73" spans="1:12">
      <c r="A73" s="56" t="s">
        <v>16</v>
      </c>
      <c r="B73" s="56"/>
      <c r="C73" s="14" t="s">
        <v>11</v>
      </c>
      <c r="D73" s="18">
        <f t="shared" si="35"/>
        <v>0</v>
      </c>
      <c r="E73" s="18">
        <f t="shared" si="35"/>
        <v>0</v>
      </c>
      <c r="F73" s="18">
        <f t="shared" si="35"/>
        <v>0</v>
      </c>
      <c r="G73" s="20">
        <f t="shared" si="35"/>
        <v>0</v>
      </c>
      <c r="H73" s="20">
        <f t="shared" si="35"/>
        <v>0</v>
      </c>
      <c r="I73" s="18">
        <f t="shared" si="35"/>
        <v>0</v>
      </c>
      <c r="J73" s="18">
        <f t="shared" si="1"/>
        <v>0</v>
      </c>
      <c r="K73" s="55"/>
      <c r="L73" s="55"/>
    </row>
    <row r="74" spans="1:12">
      <c r="A74" s="56" t="s">
        <v>17</v>
      </c>
      <c r="B74" s="56"/>
      <c r="C74" s="14" t="s">
        <v>11</v>
      </c>
      <c r="D74" s="18">
        <f t="shared" si="35"/>
        <v>150</v>
      </c>
      <c r="E74" s="18">
        <f t="shared" si="35"/>
        <v>0</v>
      </c>
      <c r="F74" s="18">
        <f t="shared" si="35"/>
        <v>0</v>
      </c>
      <c r="G74" s="20">
        <f t="shared" si="35"/>
        <v>0</v>
      </c>
      <c r="H74" s="20">
        <f t="shared" si="35"/>
        <v>0</v>
      </c>
      <c r="I74" s="18">
        <f t="shared" si="35"/>
        <v>0</v>
      </c>
      <c r="J74" s="18">
        <f t="shared" si="1"/>
        <v>150</v>
      </c>
      <c r="K74" s="55"/>
      <c r="L74" s="55"/>
    </row>
    <row r="75" spans="1:12">
      <c r="A75" s="57" t="s">
        <v>67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</row>
    <row r="76" spans="1:12" ht="20.399999999999999">
      <c r="A76" s="56" t="s">
        <v>44</v>
      </c>
      <c r="B76" s="5" t="s">
        <v>45</v>
      </c>
      <c r="C76" s="14" t="s">
        <v>46</v>
      </c>
      <c r="D76" s="14">
        <v>1</v>
      </c>
      <c r="E76" s="14">
        <v>0</v>
      </c>
      <c r="F76" s="12">
        <v>0</v>
      </c>
      <c r="G76" s="33">
        <v>0</v>
      </c>
      <c r="H76" s="34">
        <v>0</v>
      </c>
      <c r="I76" s="14">
        <v>0</v>
      </c>
      <c r="J76" s="25">
        <f t="shared" si="1"/>
        <v>1</v>
      </c>
      <c r="K76" s="55" t="s">
        <v>47</v>
      </c>
      <c r="L76" s="56" t="s">
        <v>48</v>
      </c>
    </row>
    <row r="77" spans="1:12">
      <c r="A77" s="56"/>
      <c r="B77" s="5" t="s">
        <v>10</v>
      </c>
      <c r="C77" s="14" t="s">
        <v>38</v>
      </c>
      <c r="D77" s="18">
        <v>183689.3</v>
      </c>
      <c r="E77" s="18">
        <v>0</v>
      </c>
      <c r="F77" s="46">
        <v>0</v>
      </c>
      <c r="G77" s="20">
        <v>0</v>
      </c>
      <c r="H77" s="20">
        <v>0</v>
      </c>
      <c r="I77" s="18">
        <v>0</v>
      </c>
      <c r="J77" s="18" t="s">
        <v>12</v>
      </c>
      <c r="K77" s="55"/>
      <c r="L77" s="56"/>
    </row>
    <row r="78" spans="1:12">
      <c r="A78" s="56"/>
      <c r="B78" s="5" t="s">
        <v>13</v>
      </c>
      <c r="C78" s="14" t="s">
        <v>11</v>
      </c>
      <c r="D78" s="18">
        <f>SUM(D79:D82)</f>
        <v>183689.3</v>
      </c>
      <c r="E78" s="18">
        <f t="shared" ref="E78" si="36">SUM(E79:E82)</f>
        <v>0</v>
      </c>
      <c r="F78" s="18">
        <f t="shared" ref="F78" si="37">SUM(F79:F82)</f>
        <v>260.2</v>
      </c>
      <c r="G78" s="20">
        <f t="shared" ref="G78" si="38">SUM(G79:G82)</f>
        <v>0</v>
      </c>
      <c r="H78" s="20">
        <f t="shared" ref="H78" si="39">SUM(H79:H82)</f>
        <v>0</v>
      </c>
      <c r="I78" s="18">
        <f t="shared" ref="I78" si="40">SUM(I79:I82)</f>
        <v>0</v>
      </c>
      <c r="J78" s="18">
        <f t="shared" ref="J78" si="41">SUM(D78:I78)</f>
        <v>183949.5</v>
      </c>
      <c r="K78" s="55"/>
      <c r="L78" s="56"/>
    </row>
    <row r="79" spans="1:12">
      <c r="A79" s="56"/>
      <c r="B79" s="5" t="s">
        <v>14</v>
      </c>
      <c r="C79" s="14" t="s">
        <v>11</v>
      </c>
      <c r="D79" s="18">
        <v>0</v>
      </c>
      <c r="E79" s="18">
        <v>0</v>
      </c>
      <c r="F79" s="46">
        <v>0</v>
      </c>
      <c r="G79" s="20">
        <v>0</v>
      </c>
      <c r="H79" s="20">
        <v>0</v>
      </c>
      <c r="I79" s="18">
        <v>0</v>
      </c>
      <c r="J79" s="18">
        <f t="shared" ref="J79:J81" si="42">SUM(D79:I79)</f>
        <v>0</v>
      </c>
      <c r="K79" s="55"/>
      <c r="L79" s="56"/>
    </row>
    <row r="80" spans="1:12">
      <c r="A80" s="56"/>
      <c r="B80" s="5" t="s">
        <v>49</v>
      </c>
      <c r="C80" s="14" t="s">
        <v>11</v>
      </c>
      <c r="D80" s="18">
        <v>0</v>
      </c>
      <c r="E80" s="18">
        <v>0</v>
      </c>
      <c r="F80" s="46">
        <v>0</v>
      </c>
      <c r="G80" s="20">
        <v>0</v>
      </c>
      <c r="H80" s="20">
        <v>0</v>
      </c>
      <c r="I80" s="18">
        <v>0</v>
      </c>
      <c r="J80" s="18">
        <f t="shared" si="42"/>
        <v>0</v>
      </c>
      <c r="K80" s="55"/>
      <c r="L80" s="56"/>
    </row>
    <row r="81" spans="1:12">
      <c r="A81" s="56"/>
      <c r="B81" s="5" t="s">
        <v>50</v>
      </c>
      <c r="C81" s="14" t="s">
        <v>11</v>
      </c>
      <c r="D81" s="18">
        <v>0</v>
      </c>
      <c r="E81" s="18">
        <v>0</v>
      </c>
      <c r="F81" s="46">
        <v>0</v>
      </c>
      <c r="G81" s="20">
        <v>0</v>
      </c>
      <c r="H81" s="20">
        <v>0</v>
      </c>
      <c r="I81" s="18">
        <v>0</v>
      </c>
      <c r="J81" s="18">
        <f t="shared" si="42"/>
        <v>0</v>
      </c>
      <c r="K81" s="55"/>
      <c r="L81" s="56"/>
    </row>
    <row r="82" spans="1:12">
      <c r="A82" s="56"/>
      <c r="B82" s="5" t="s">
        <v>17</v>
      </c>
      <c r="C82" s="14" t="s">
        <v>11</v>
      </c>
      <c r="D82" s="18">
        <v>183689.3</v>
      </c>
      <c r="E82" s="18">
        <v>0</v>
      </c>
      <c r="F82" s="46">
        <v>260.2</v>
      </c>
      <c r="G82" s="20">
        <v>0</v>
      </c>
      <c r="H82" s="20">
        <v>0</v>
      </c>
      <c r="I82" s="18">
        <v>0</v>
      </c>
      <c r="J82" s="18">
        <f>SUM(D82:I82)</f>
        <v>183949.5</v>
      </c>
      <c r="K82" s="55"/>
      <c r="L82" s="56"/>
    </row>
    <row r="83" spans="1:12">
      <c r="A83" s="56" t="s">
        <v>51</v>
      </c>
      <c r="B83" s="5" t="s">
        <v>52</v>
      </c>
      <c r="C83" s="14" t="s">
        <v>53</v>
      </c>
      <c r="D83" s="14">
        <v>30</v>
      </c>
      <c r="E83" s="14">
        <v>50</v>
      </c>
      <c r="F83" s="12">
        <v>100</v>
      </c>
      <c r="G83" s="33">
        <v>0</v>
      </c>
      <c r="H83" s="34">
        <v>0</v>
      </c>
      <c r="I83" s="14">
        <v>0</v>
      </c>
      <c r="J83" s="25">
        <f>SUM(D83:I83)</f>
        <v>180</v>
      </c>
      <c r="K83" s="55" t="s">
        <v>54</v>
      </c>
      <c r="L83" s="56" t="s">
        <v>48</v>
      </c>
    </row>
    <row r="84" spans="1:12">
      <c r="A84" s="56"/>
      <c r="B84" s="5" t="s">
        <v>10</v>
      </c>
      <c r="C84" s="14" t="s">
        <v>11</v>
      </c>
      <c r="D84" s="18">
        <v>66855</v>
      </c>
      <c r="E84" s="18">
        <v>1774.7</v>
      </c>
      <c r="F84" s="46">
        <v>12600</v>
      </c>
      <c r="G84" s="20">
        <v>0</v>
      </c>
      <c r="H84" s="20">
        <v>0</v>
      </c>
      <c r="I84" s="18">
        <v>0</v>
      </c>
      <c r="J84" s="18" t="s">
        <v>12</v>
      </c>
      <c r="K84" s="55"/>
      <c r="L84" s="56"/>
    </row>
    <row r="85" spans="1:12">
      <c r="A85" s="56"/>
      <c r="B85" s="5" t="s">
        <v>13</v>
      </c>
      <c r="C85" s="14" t="s">
        <v>11</v>
      </c>
      <c r="D85" s="18">
        <f>SUM(D86:D89)</f>
        <v>66855</v>
      </c>
      <c r="E85" s="18">
        <f t="shared" ref="E85" si="43">SUM(E86:E89)</f>
        <v>1774.7</v>
      </c>
      <c r="F85" s="18">
        <v>12600</v>
      </c>
      <c r="G85" s="20">
        <f t="shared" ref="G85" si="44">SUM(G86:G89)</f>
        <v>0</v>
      </c>
      <c r="H85" s="20">
        <f t="shared" ref="H85" si="45">SUM(H86:H89)</f>
        <v>0</v>
      </c>
      <c r="I85" s="18">
        <f t="shared" ref="I85" si="46">SUM(I86:I89)</f>
        <v>0</v>
      </c>
      <c r="J85" s="18">
        <f t="shared" ref="J85:J102" si="47">SUM(D85:I85)</f>
        <v>81229.7</v>
      </c>
      <c r="K85" s="55"/>
      <c r="L85" s="56"/>
    </row>
    <row r="86" spans="1:12">
      <c r="A86" s="56"/>
      <c r="B86" s="5" t="s">
        <v>14</v>
      </c>
      <c r="C86" s="14" t="s">
        <v>11</v>
      </c>
      <c r="D86" s="18">
        <v>0</v>
      </c>
      <c r="E86" s="18">
        <v>0</v>
      </c>
      <c r="F86" s="46">
        <v>0</v>
      </c>
      <c r="G86" s="20">
        <v>0</v>
      </c>
      <c r="H86" s="20">
        <v>0</v>
      </c>
      <c r="I86" s="18">
        <v>0</v>
      </c>
      <c r="J86" s="18">
        <f t="shared" si="47"/>
        <v>0</v>
      </c>
      <c r="K86" s="55"/>
      <c r="L86" s="56"/>
    </row>
    <row r="87" spans="1:12">
      <c r="A87" s="56"/>
      <c r="B87" s="5" t="s">
        <v>15</v>
      </c>
      <c r="C87" s="14" t="s">
        <v>11</v>
      </c>
      <c r="D87" s="18">
        <v>0</v>
      </c>
      <c r="E87" s="18">
        <v>0</v>
      </c>
      <c r="F87" s="46">
        <v>0</v>
      </c>
      <c r="G87" s="20">
        <v>0</v>
      </c>
      <c r="H87" s="20">
        <v>0</v>
      </c>
      <c r="I87" s="18">
        <v>0</v>
      </c>
      <c r="J87" s="18">
        <f t="shared" si="47"/>
        <v>0</v>
      </c>
      <c r="K87" s="55"/>
      <c r="L87" s="56"/>
    </row>
    <row r="88" spans="1:12">
      <c r="A88" s="56"/>
      <c r="B88" s="5" t="s">
        <v>16</v>
      </c>
      <c r="C88" s="14" t="s">
        <v>11</v>
      </c>
      <c r="D88" s="18">
        <v>0</v>
      </c>
      <c r="E88" s="18">
        <v>0</v>
      </c>
      <c r="F88" s="46">
        <v>0</v>
      </c>
      <c r="G88" s="20">
        <v>0</v>
      </c>
      <c r="H88" s="20">
        <v>0</v>
      </c>
      <c r="I88" s="18">
        <v>0</v>
      </c>
      <c r="J88" s="18">
        <f t="shared" si="47"/>
        <v>0</v>
      </c>
      <c r="K88" s="55"/>
      <c r="L88" s="56"/>
    </row>
    <row r="89" spans="1:12">
      <c r="A89" s="56"/>
      <c r="B89" s="5" t="s">
        <v>17</v>
      </c>
      <c r="C89" s="14" t="s">
        <v>11</v>
      </c>
      <c r="D89" s="18">
        <v>66855</v>
      </c>
      <c r="E89" s="18">
        <v>1774.7</v>
      </c>
      <c r="F89" s="46">
        <v>12600</v>
      </c>
      <c r="G89" s="20">
        <v>0</v>
      </c>
      <c r="H89" s="20">
        <v>0</v>
      </c>
      <c r="I89" s="18">
        <v>0</v>
      </c>
      <c r="J89" s="18">
        <f>SUM(D89:I89)</f>
        <v>81229.7</v>
      </c>
      <c r="K89" s="55"/>
      <c r="L89" s="56"/>
    </row>
    <row r="90" spans="1:12">
      <c r="A90" s="56" t="s">
        <v>71</v>
      </c>
      <c r="B90" s="8" t="s">
        <v>56</v>
      </c>
      <c r="C90" s="22" t="s">
        <v>34</v>
      </c>
      <c r="D90" s="14">
        <v>1</v>
      </c>
      <c r="E90" s="14">
        <v>1</v>
      </c>
      <c r="F90" s="12">
        <v>1</v>
      </c>
      <c r="G90" s="40">
        <v>0</v>
      </c>
      <c r="H90" s="36">
        <v>0</v>
      </c>
      <c r="I90" s="22">
        <v>0</v>
      </c>
      <c r="J90" s="25">
        <f t="shared" si="47"/>
        <v>3</v>
      </c>
      <c r="K90" s="52" t="s">
        <v>84</v>
      </c>
      <c r="L90" s="52" t="s">
        <v>55</v>
      </c>
    </row>
    <row r="91" spans="1:12" ht="22.5" customHeight="1">
      <c r="A91" s="56"/>
      <c r="B91" s="5" t="s">
        <v>57</v>
      </c>
      <c r="C91" s="14" t="s">
        <v>11</v>
      </c>
      <c r="D91" s="18">
        <f>SUM(D92:D95)</f>
        <v>35</v>
      </c>
      <c r="E91" s="18">
        <f t="shared" ref="E91:E92" si="48">SUM(E92:E95)</f>
        <v>0</v>
      </c>
      <c r="F91" s="18">
        <v>24</v>
      </c>
      <c r="G91" s="20">
        <f t="shared" ref="G91:G92" si="49">SUM(G92:G95)</f>
        <v>0</v>
      </c>
      <c r="H91" s="20">
        <f t="shared" ref="H91:H92" si="50">SUM(H92:H95)</f>
        <v>0</v>
      </c>
      <c r="I91" s="18">
        <f t="shared" ref="I91:I92" si="51">SUM(I92:I95)</f>
        <v>0</v>
      </c>
      <c r="J91" s="18" t="s">
        <v>12</v>
      </c>
      <c r="K91" s="53"/>
      <c r="L91" s="53"/>
    </row>
    <row r="92" spans="1:12">
      <c r="A92" s="56"/>
      <c r="B92" s="5" t="s">
        <v>13</v>
      </c>
      <c r="C92" s="14" t="s">
        <v>11</v>
      </c>
      <c r="D92" s="18">
        <f>SUM(D93:D96)</f>
        <v>35</v>
      </c>
      <c r="E92" s="18">
        <f t="shared" si="48"/>
        <v>0</v>
      </c>
      <c r="F92" s="18">
        <f t="shared" ref="F92" si="52">SUM(F93:F96)</f>
        <v>24</v>
      </c>
      <c r="G92" s="20">
        <f t="shared" si="49"/>
        <v>0</v>
      </c>
      <c r="H92" s="20">
        <f t="shared" si="50"/>
        <v>0</v>
      </c>
      <c r="I92" s="18">
        <f t="shared" si="51"/>
        <v>0</v>
      </c>
      <c r="J92" s="18">
        <f t="shared" ref="J92" si="53">SUM(J93:J96)</f>
        <v>59</v>
      </c>
      <c r="K92" s="53"/>
      <c r="L92" s="53"/>
    </row>
    <row r="93" spans="1:12">
      <c r="A93" s="56"/>
      <c r="B93" s="5" t="s">
        <v>14</v>
      </c>
      <c r="C93" s="14" t="s">
        <v>11</v>
      </c>
      <c r="D93" s="18">
        <v>0</v>
      </c>
      <c r="E93" s="18">
        <v>0</v>
      </c>
      <c r="F93" s="46">
        <v>0</v>
      </c>
      <c r="G93" s="20">
        <v>0</v>
      </c>
      <c r="H93" s="20">
        <v>0</v>
      </c>
      <c r="I93" s="18">
        <v>0</v>
      </c>
      <c r="J93" s="18">
        <f t="shared" si="47"/>
        <v>0</v>
      </c>
      <c r="K93" s="53"/>
      <c r="L93" s="53"/>
    </row>
    <row r="94" spans="1:12">
      <c r="A94" s="56"/>
      <c r="B94" s="5" t="s">
        <v>15</v>
      </c>
      <c r="C94" s="14" t="s">
        <v>11</v>
      </c>
      <c r="D94" s="18">
        <v>0</v>
      </c>
      <c r="E94" s="18">
        <v>0</v>
      </c>
      <c r="F94" s="46">
        <v>0</v>
      </c>
      <c r="G94" s="20">
        <v>0</v>
      </c>
      <c r="H94" s="20">
        <v>0</v>
      </c>
      <c r="I94" s="18">
        <v>0</v>
      </c>
      <c r="J94" s="18">
        <f t="shared" si="47"/>
        <v>0</v>
      </c>
      <c r="K94" s="53"/>
      <c r="L94" s="53"/>
    </row>
    <row r="95" spans="1:12">
      <c r="A95" s="56"/>
      <c r="B95" s="5" t="s">
        <v>16</v>
      </c>
      <c r="C95" s="14" t="s">
        <v>11</v>
      </c>
      <c r="D95" s="18">
        <v>0</v>
      </c>
      <c r="E95" s="18">
        <v>0</v>
      </c>
      <c r="F95" s="46">
        <v>0</v>
      </c>
      <c r="G95" s="20">
        <v>0</v>
      </c>
      <c r="H95" s="20">
        <v>0</v>
      </c>
      <c r="I95" s="18">
        <v>0</v>
      </c>
      <c r="J95" s="18">
        <f t="shared" si="47"/>
        <v>0</v>
      </c>
      <c r="K95" s="53"/>
      <c r="L95" s="53"/>
    </row>
    <row r="96" spans="1:12">
      <c r="A96" s="56"/>
      <c r="B96" s="5" t="s">
        <v>17</v>
      </c>
      <c r="C96" s="14" t="s">
        <v>11</v>
      </c>
      <c r="D96" s="18">
        <v>35</v>
      </c>
      <c r="E96" s="18">
        <v>0</v>
      </c>
      <c r="F96" s="46">
        <v>24</v>
      </c>
      <c r="G96" s="20">
        <v>0</v>
      </c>
      <c r="H96" s="20">
        <v>0</v>
      </c>
      <c r="I96" s="18">
        <v>0</v>
      </c>
      <c r="J96" s="18">
        <f t="shared" si="47"/>
        <v>59</v>
      </c>
      <c r="K96" s="53"/>
      <c r="L96" s="53"/>
    </row>
    <row r="97" spans="1:12" ht="20.399999999999999">
      <c r="A97" s="56"/>
      <c r="B97" s="5" t="s">
        <v>58</v>
      </c>
      <c r="C97" s="14" t="s">
        <v>11</v>
      </c>
      <c r="D97" s="18">
        <v>0</v>
      </c>
      <c r="E97" s="18">
        <v>5306</v>
      </c>
      <c r="F97" s="46">
        <v>0</v>
      </c>
      <c r="G97" s="20">
        <v>0</v>
      </c>
      <c r="H97" s="20">
        <v>0</v>
      </c>
      <c r="I97" s="18">
        <v>0</v>
      </c>
      <c r="J97" s="18" t="s">
        <v>12</v>
      </c>
      <c r="K97" s="53"/>
      <c r="L97" s="54"/>
    </row>
    <row r="98" spans="1:12">
      <c r="A98" s="56"/>
      <c r="B98" s="5" t="s">
        <v>13</v>
      </c>
      <c r="C98" s="14" t="s">
        <v>11</v>
      </c>
      <c r="D98" s="18">
        <f>SUM(D99:D102)</f>
        <v>0</v>
      </c>
      <c r="E98" s="18">
        <f>SUM(E99:E102)</f>
        <v>5306</v>
      </c>
      <c r="F98" s="18">
        <f t="shared" ref="F98" si="54">SUM(F99:F102)</f>
        <v>0</v>
      </c>
      <c r="G98" s="20">
        <f t="shared" ref="G98" si="55">SUM(G99:G102)</f>
        <v>0</v>
      </c>
      <c r="H98" s="20">
        <f t="shared" ref="H98" si="56">SUM(H99:H102)</f>
        <v>0</v>
      </c>
      <c r="I98" s="18">
        <f t="shared" ref="I98" si="57">SUM(I99:I102)</f>
        <v>0</v>
      </c>
      <c r="J98" s="18">
        <f t="shared" si="47"/>
        <v>5306</v>
      </c>
      <c r="K98" s="53"/>
      <c r="L98" s="56" t="s">
        <v>59</v>
      </c>
    </row>
    <row r="99" spans="1:12">
      <c r="A99" s="56"/>
      <c r="B99" s="5" t="s">
        <v>14</v>
      </c>
      <c r="C99" s="14" t="s">
        <v>11</v>
      </c>
      <c r="D99" s="18">
        <v>0</v>
      </c>
      <c r="E99" s="18">
        <v>0</v>
      </c>
      <c r="F99" s="46">
        <v>0</v>
      </c>
      <c r="G99" s="20">
        <v>0</v>
      </c>
      <c r="H99" s="20">
        <v>0</v>
      </c>
      <c r="I99" s="18">
        <v>0</v>
      </c>
      <c r="J99" s="18">
        <f t="shared" si="47"/>
        <v>0</v>
      </c>
      <c r="K99" s="53"/>
      <c r="L99" s="56"/>
    </row>
    <row r="100" spans="1:12">
      <c r="A100" s="56"/>
      <c r="B100" s="5" t="s">
        <v>15</v>
      </c>
      <c r="C100" s="14" t="s">
        <v>11</v>
      </c>
      <c r="D100" s="18">
        <v>0</v>
      </c>
      <c r="E100" s="18">
        <v>0</v>
      </c>
      <c r="F100" s="46">
        <v>0</v>
      </c>
      <c r="G100" s="20">
        <v>0</v>
      </c>
      <c r="H100" s="20">
        <v>0</v>
      </c>
      <c r="I100" s="18">
        <v>0</v>
      </c>
      <c r="J100" s="18">
        <f t="shared" si="47"/>
        <v>0</v>
      </c>
      <c r="K100" s="53"/>
      <c r="L100" s="56"/>
    </row>
    <row r="101" spans="1:12">
      <c r="A101" s="56"/>
      <c r="B101" s="5" t="s">
        <v>16</v>
      </c>
      <c r="C101" s="14" t="s">
        <v>11</v>
      </c>
      <c r="D101" s="18">
        <v>0</v>
      </c>
      <c r="E101" s="18">
        <v>0</v>
      </c>
      <c r="F101" s="46">
        <v>0</v>
      </c>
      <c r="G101" s="20">
        <v>0</v>
      </c>
      <c r="H101" s="20">
        <v>0</v>
      </c>
      <c r="I101" s="18">
        <v>0</v>
      </c>
      <c r="J101" s="18">
        <f t="shared" si="47"/>
        <v>0</v>
      </c>
      <c r="K101" s="53"/>
      <c r="L101" s="56"/>
    </row>
    <row r="102" spans="1:12">
      <c r="A102" s="56"/>
      <c r="B102" s="5" t="s">
        <v>17</v>
      </c>
      <c r="C102" s="14" t="s">
        <v>11</v>
      </c>
      <c r="D102" s="18">
        <v>0</v>
      </c>
      <c r="E102" s="18">
        <v>5306</v>
      </c>
      <c r="F102" s="46">
        <v>0</v>
      </c>
      <c r="G102" s="20">
        <v>0</v>
      </c>
      <c r="H102" s="20">
        <v>0</v>
      </c>
      <c r="I102" s="18">
        <v>0</v>
      </c>
      <c r="J102" s="18">
        <f t="shared" si="47"/>
        <v>5306</v>
      </c>
      <c r="K102" s="54"/>
      <c r="L102" s="56"/>
    </row>
    <row r="103" spans="1:12">
      <c r="A103" s="57" t="s">
        <v>60</v>
      </c>
      <c r="B103" s="57"/>
      <c r="C103" s="14" t="s">
        <v>11</v>
      </c>
      <c r="D103" s="18">
        <f>D98+D92+D85+D78</f>
        <v>250579.3</v>
      </c>
      <c r="E103" s="18">
        <f t="shared" ref="E103:J103" si="58">E98+E92+E85+E78</f>
        <v>7080.7</v>
      </c>
      <c r="F103" s="18">
        <f t="shared" si="58"/>
        <v>12884.2</v>
      </c>
      <c r="G103" s="20">
        <f t="shared" si="58"/>
        <v>0</v>
      </c>
      <c r="H103" s="20">
        <f t="shared" si="58"/>
        <v>0</v>
      </c>
      <c r="I103" s="18">
        <f t="shared" si="58"/>
        <v>0</v>
      </c>
      <c r="J103" s="18">
        <f t="shared" si="58"/>
        <v>270544.2</v>
      </c>
      <c r="K103" s="62"/>
      <c r="L103" s="62"/>
    </row>
    <row r="104" spans="1:12">
      <c r="A104" s="56" t="s">
        <v>14</v>
      </c>
      <c r="B104" s="56"/>
      <c r="C104" s="14" t="s">
        <v>11</v>
      </c>
      <c r="D104" s="18">
        <f t="shared" ref="D104:D107" si="59">D99+D93+D86+D79</f>
        <v>0</v>
      </c>
      <c r="E104" s="18">
        <f t="shared" ref="E104:J104" si="60">E99+E93+E86+E79</f>
        <v>0</v>
      </c>
      <c r="F104" s="18">
        <f t="shared" si="60"/>
        <v>0</v>
      </c>
      <c r="G104" s="20">
        <f t="shared" si="60"/>
        <v>0</v>
      </c>
      <c r="H104" s="20">
        <f t="shared" si="60"/>
        <v>0</v>
      </c>
      <c r="I104" s="18">
        <f t="shared" si="60"/>
        <v>0</v>
      </c>
      <c r="J104" s="18">
        <f t="shared" si="60"/>
        <v>0</v>
      </c>
      <c r="K104" s="63"/>
      <c r="L104" s="63"/>
    </row>
    <row r="105" spans="1:12">
      <c r="A105" s="56" t="s">
        <v>43</v>
      </c>
      <c r="B105" s="56"/>
      <c r="C105" s="14" t="s">
        <v>11</v>
      </c>
      <c r="D105" s="18">
        <f t="shared" si="59"/>
        <v>0</v>
      </c>
      <c r="E105" s="18">
        <f t="shared" ref="E105:J105" si="61">E100+E94+E87+E80</f>
        <v>0</v>
      </c>
      <c r="F105" s="18">
        <f t="shared" si="61"/>
        <v>0</v>
      </c>
      <c r="G105" s="20">
        <f t="shared" si="61"/>
        <v>0</v>
      </c>
      <c r="H105" s="20">
        <f t="shared" si="61"/>
        <v>0</v>
      </c>
      <c r="I105" s="18">
        <f t="shared" si="61"/>
        <v>0</v>
      </c>
      <c r="J105" s="18">
        <f t="shared" si="61"/>
        <v>0</v>
      </c>
      <c r="K105" s="63"/>
      <c r="L105" s="63"/>
    </row>
    <row r="106" spans="1:12">
      <c r="A106" s="56" t="s">
        <v>16</v>
      </c>
      <c r="B106" s="56"/>
      <c r="C106" s="14" t="s">
        <v>11</v>
      </c>
      <c r="D106" s="18">
        <f t="shared" si="59"/>
        <v>0</v>
      </c>
      <c r="E106" s="18">
        <f t="shared" ref="E106:J106" si="62">E101+E95+E88+E81</f>
        <v>0</v>
      </c>
      <c r="F106" s="18">
        <f t="shared" si="62"/>
        <v>0</v>
      </c>
      <c r="G106" s="20">
        <f t="shared" si="62"/>
        <v>0</v>
      </c>
      <c r="H106" s="20">
        <f t="shared" si="62"/>
        <v>0</v>
      </c>
      <c r="I106" s="18">
        <f t="shared" si="62"/>
        <v>0</v>
      </c>
      <c r="J106" s="18">
        <f t="shared" si="62"/>
        <v>0</v>
      </c>
      <c r="K106" s="63"/>
      <c r="L106" s="63"/>
    </row>
    <row r="107" spans="1:12">
      <c r="A107" s="56" t="s">
        <v>17</v>
      </c>
      <c r="B107" s="56"/>
      <c r="C107" s="14" t="s">
        <v>11</v>
      </c>
      <c r="D107" s="18">
        <f t="shared" si="59"/>
        <v>250579.3</v>
      </c>
      <c r="E107" s="18">
        <f t="shared" ref="E107:J107" si="63">E102+E96+E89+E82</f>
        <v>7080.7</v>
      </c>
      <c r="F107" s="18">
        <f t="shared" si="63"/>
        <v>12884.2</v>
      </c>
      <c r="G107" s="20">
        <f t="shared" si="63"/>
        <v>0</v>
      </c>
      <c r="H107" s="20">
        <f t="shared" si="63"/>
        <v>0</v>
      </c>
      <c r="I107" s="18">
        <f t="shared" si="63"/>
        <v>0</v>
      </c>
      <c r="J107" s="18">
        <f t="shared" si="63"/>
        <v>270544.2</v>
      </c>
      <c r="K107" s="64"/>
      <c r="L107" s="64"/>
    </row>
    <row r="108" spans="1:12">
      <c r="A108" s="56" t="s">
        <v>72</v>
      </c>
      <c r="B108" s="56"/>
      <c r="C108" s="14" t="s">
        <v>11</v>
      </c>
      <c r="D108" s="18">
        <f>D103+D70+D48</f>
        <v>257128.3</v>
      </c>
      <c r="E108" s="18">
        <f t="shared" ref="E108:J108" si="64">E103+E70+E48</f>
        <v>12438.7</v>
      </c>
      <c r="F108" s="18">
        <f t="shared" si="64"/>
        <v>24591.700000000004</v>
      </c>
      <c r="G108" s="20">
        <f t="shared" si="64"/>
        <v>24359.100000000002</v>
      </c>
      <c r="H108" s="20">
        <f t="shared" si="64"/>
        <v>34003.9</v>
      </c>
      <c r="I108" s="18">
        <f t="shared" si="64"/>
        <v>11306.52</v>
      </c>
      <c r="J108" s="18">
        <f t="shared" si="64"/>
        <v>363828.22000000003</v>
      </c>
      <c r="K108" s="65"/>
      <c r="L108" s="62"/>
    </row>
    <row r="109" spans="1:12">
      <c r="A109" s="56" t="s">
        <v>14</v>
      </c>
      <c r="B109" s="56"/>
      <c r="C109" s="14" t="s">
        <v>11</v>
      </c>
      <c r="D109" s="18">
        <f t="shared" ref="D109:J109" si="65">D104+D71+D49</f>
        <v>0</v>
      </c>
      <c r="E109" s="18">
        <f t="shared" si="65"/>
        <v>0</v>
      </c>
      <c r="F109" s="18">
        <f t="shared" si="65"/>
        <v>0</v>
      </c>
      <c r="G109" s="20">
        <f t="shared" si="65"/>
        <v>0</v>
      </c>
      <c r="H109" s="20">
        <f t="shared" si="65"/>
        <v>0</v>
      </c>
      <c r="I109" s="18">
        <f t="shared" si="65"/>
        <v>0</v>
      </c>
      <c r="J109" s="18">
        <f t="shared" si="65"/>
        <v>0</v>
      </c>
      <c r="K109" s="66"/>
      <c r="L109" s="63"/>
    </row>
    <row r="110" spans="1:12">
      <c r="A110" s="56" t="s">
        <v>43</v>
      </c>
      <c r="B110" s="56"/>
      <c r="C110" s="14" t="s">
        <v>11</v>
      </c>
      <c r="D110" s="18">
        <f t="shared" ref="D110:J110" si="66">D105+D72+D50</f>
        <v>0</v>
      </c>
      <c r="E110" s="18">
        <f t="shared" si="66"/>
        <v>0</v>
      </c>
      <c r="F110" s="18">
        <f t="shared" si="66"/>
        <v>10479.1</v>
      </c>
      <c r="G110" s="20">
        <f t="shared" si="66"/>
        <v>10479.1</v>
      </c>
      <c r="H110" s="20">
        <f t="shared" si="66"/>
        <v>0</v>
      </c>
      <c r="I110" s="18">
        <f t="shared" si="66"/>
        <v>0</v>
      </c>
      <c r="J110" s="18">
        <f t="shared" si="66"/>
        <v>20958.2</v>
      </c>
      <c r="K110" s="66"/>
      <c r="L110" s="63"/>
    </row>
    <row r="111" spans="1:12">
      <c r="A111" s="56" t="s">
        <v>16</v>
      </c>
      <c r="B111" s="56"/>
      <c r="C111" s="14" t="s">
        <v>11</v>
      </c>
      <c r="D111" s="18">
        <f t="shared" ref="D111:J111" si="67">D106+D73+D51</f>
        <v>299</v>
      </c>
      <c r="E111" s="18">
        <f t="shared" si="67"/>
        <v>32</v>
      </c>
      <c r="F111" s="18">
        <f t="shared" si="67"/>
        <v>1228.4000000000001</v>
      </c>
      <c r="G111" s="20">
        <f t="shared" si="67"/>
        <v>13880</v>
      </c>
      <c r="H111" s="20">
        <f t="shared" si="67"/>
        <v>34003.9</v>
      </c>
      <c r="I111" s="18">
        <f t="shared" si="67"/>
        <v>11306.52</v>
      </c>
      <c r="J111" s="18">
        <f t="shared" si="67"/>
        <v>60749.820000000007</v>
      </c>
      <c r="K111" s="66"/>
      <c r="L111" s="63"/>
    </row>
    <row r="112" spans="1:12">
      <c r="A112" s="56" t="s">
        <v>17</v>
      </c>
      <c r="B112" s="56"/>
      <c r="C112" s="14" t="s">
        <v>11</v>
      </c>
      <c r="D112" s="18">
        <f t="shared" ref="D112:J112" si="68">D107+D74+D52</f>
        <v>256829.3</v>
      </c>
      <c r="E112" s="18">
        <f t="shared" si="68"/>
        <v>12406.7</v>
      </c>
      <c r="F112" s="18">
        <f t="shared" si="68"/>
        <v>12884.2</v>
      </c>
      <c r="G112" s="20">
        <f t="shared" si="68"/>
        <v>0</v>
      </c>
      <c r="H112" s="20">
        <f t="shared" si="68"/>
        <v>0</v>
      </c>
      <c r="I112" s="18">
        <f t="shared" si="68"/>
        <v>0</v>
      </c>
      <c r="J112" s="18">
        <f t="shared" si="68"/>
        <v>282120.2</v>
      </c>
      <c r="K112" s="67"/>
      <c r="L112" s="64"/>
    </row>
    <row r="113" spans="1:12" ht="51" customHeight="1">
      <c r="A113" s="51" t="s">
        <v>86</v>
      </c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</row>
    <row r="114" spans="1:12" ht="15.6">
      <c r="L114" s="49" t="s">
        <v>88</v>
      </c>
    </row>
  </sheetData>
  <mergeCells count="74">
    <mergeCell ref="K48:K52"/>
    <mergeCell ref="A30:A40"/>
    <mergeCell ref="A23:A29"/>
    <mergeCell ref="L4:L6"/>
    <mergeCell ref="D5:I5"/>
    <mergeCell ref="A7:L7"/>
    <mergeCell ref="A8:L8"/>
    <mergeCell ref="K9:K15"/>
    <mergeCell ref="L9:L15"/>
    <mergeCell ref="A4:A6"/>
    <mergeCell ref="B4:B6"/>
    <mergeCell ref="C4:C6"/>
    <mergeCell ref="D4:I4"/>
    <mergeCell ref="J4:J6"/>
    <mergeCell ref="K4:K6"/>
    <mergeCell ref="K76:K82"/>
    <mergeCell ref="L76:L82"/>
    <mergeCell ref="L63:L69"/>
    <mergeCell ref="K54:K62"/>
    <mergeCell ref="L54:L62"/>
    <mergeCell ref="L108:L112"/>
    <mergeCell ref="L98:L102"/>
    <mergeCell ref="K83:K89"/>
    <mergeCell ref="L83:L89"/>
    <mergeCell ref="K90:K102"/>
    <mergeCell ref="L90:L97"/>
    <mergeCell ref="A109:B109"/>
    <mergeCell ref="A108:B108"/>
    <mergeCell ref="A90:A102"/>
    <mergeCell ref="A83:A89"/>
    <mergeCell ref="A74:B74"/>
    <mergeCell ref="A75:L75"/>
    <mergeCell ref="A76:A82"/>
    <mergeCell ref="K70:K74"/>
    <mergeCell ref="L70:L74"/>
    <mergeCell ref="A71:B71"/>
    <mergeCell ref="A72:B72"/>
    <mergeCell ref="A73:B73"/>
    <mergeCell ref="A105:B105"/>
    <mergeCell ref="K103:K107"/>
    <mergeCell ref="K108:K112"/>
    <mergeCell ref="L103:L107"/>
    <mergeCell ref="A70:B70"/>
    <mergeCell ref="H1:L2"/>
    <mergeCell ref="A3:L3"/>
    <mergeCell ref="A9:A15"/>
    <mergeCell ref="A41:A47"/>
    <mergeCell ref="A16:A22"/>
    <mergeCell ref="K63:K69"/>
    <mergeCell ref="A53:L53"/>
    <mergeCell ref="A54:A62"/>
    <mergeCell ref="A63:A69"/>
    <mergeCell ref="L48:L52"/>
    <mergeCell ref="A49:B49"/>
    <mergeCell ref="A50:B50"/>
    <mergeCell ref="A51:B51"/>
    <mergeCell ref="A52:B52"/>
    <mergeCell ref="A48:B48"/>
    <mergeCell ref="A113:L113"/>
    <mergeCell ref="K41:K47"/>
    <mergeCell ref="K30:K40"/>
    <mergeCell ref="K23:K29"/>
    <mergeCell ref="K16:K22"/>
    <mergeCell ref="L23:L29"/>
    <mergeCell ref="L16:L22"/>
    <mergeCell ref="L30:L40"/>
    <mergeCell ref="L41:L47"/>
    <mergeCell ref="A112:B112"/>
    <mergeCell ref="A110:B110"/>
    <mergeCell ref="A111:B111"/>
    <mergeCell ref="A107:B107"/>
    <mergeCell ref="A106:B106"/>
    <mergeCell ref="A103:B103"/>
    <mergeCell ref="A104:B104"/>
  </mergeCells>
  <pageMargins left="0.70866141732283472" right="0.70866141732283472" top="0.35433070866141736" bottom="0.35433070866141736" header="0.31496062992125984" footer="0.31496062992125984"/>
  <pageSetup paperSize="9" scale="73" orientation="landscape" r:id="rId1"/>
  <rowBreaks count="2" manualBreakCount="2">
    <brk id="33" max="11" man="1"/>
    <brk id="82" max="16383" man="1"/>
  </rowBreaks>
  <ignoredErrors>
    <ignoredError sqref="D11:F11 D36:I36 D25:F25 D18:F18 D58:J58 D78:J78 D85:E85 D92 D98 G85:J85 E92:J92 F98:I98 I25:J25 I11 I18 H11 G18:H18 G25 G12:H17 H25 G19:H23 G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="130" zoomScaleNormal="100" zoomScaleSheetLayoutView="130" workbookViewId="0">
      <selection activeCell="C16" sqref="C16"/>
    </sheetView>
  </sheetViews>
  <sheetFormatPr defaultRowHeight="18" customHeight="1"/>
  <cols>
    <col min="1" max="1" width="38.44140625" bestFit="1" customWidth="1"/>
    <col min="2" max="8" width="12.109375" customWidth="1"/>
    <col min="9" max="9" width="22.33203125" customWidth="1"/>
  </cols>
  <sheetData>
    <row r="1" spans="1:9" ht="61.5" customHeight="1">
      <c r="A1" s="27"/>
      <c r="B1" s="27"/>
      <c r="C1" s="39"/>
      <c r="D1" s="39"/>
      <c r="E1" s="70" t="s">
        <v>90</v>
      </c>
      <c r="F1" s="70"/>
      <c r="G1" s="70"/>
      <c r="H1" s="70"/>
      <c r="I1" s="70"/>
    </row>
    <row r="2" spans="1:9" ht="58.5" customHeight="1">
      <c r="A2" s="38"/>
      <c r="B2" s="38"/>
      <c r="C2" s="39"/>
      <c r="D2" s="39"/>
      <c r="E2" s="70"/>
      <c r="F2" s="70"/>
      <c r="G2" s="70"/>
      <c r="H2" s="70"/>
      <c r="I2" s="70"/>
    </row>
    <row r="3" spans="1:9" ht="58.5" customHeight="1">
      <c r="A3" s="72" t="s">
        <v>85</v>
      </c>
      <c r="B3" s="73"/>
      <c r="C3" s="73"/>
      <c r="D3" s="73"/>
      <c r="E3" s="73"/>
      <c r="F3" s="73"/>
      <c r="G3" s="73"/>
      <c r="H3" s="73"/>
      <c r="I3" s="73"/>
    </row>
    <row r="4" spans="1:9" ht="18" customHeight="1">
      <c r="A4" s="71" t="s">
        <v>74</v>
      </c>
      <c r="B4" s="71" t="s">
        <v>75</v>
      </c>
      <c r="C4" s="71"/>
      <c r="D4" s="71"/>
      <c r="E4" s="71"/>
      <c r="F4" s="71"/>
      <c r="G4" s="71"/>
      <c r="H4" s="71"/>
      <c r="I4" s="71" t="s">
        <v>76</v>
      </c>
    </row>
    <row r="5" spans="1:9" ht="18" customHeight="1">
      <c r="A5" s="71"/>
      <c r="B5" s="71" t="s">
        <v>77</v>
      </c>
      <c r="C5" s="71" t="s">
        <v>78</v>
      </c>
      <c r="D5" s="71"/>
      <c r="E5" s="71"/>
      <c r="F5" s="71"/>
      <c r="G5" s="71"/>
      <c r="H5" s="71"/>
      <c r="I5" s="71"/>
    </row>
    <row r="6" spans="1:9" ht="18" customHeight="1">
      <c r="A6" s="71"/>
      <c r="B6" s="71"/>
      <c r="C6" s="28">
        <v>2019</v>
      </c>
      <c r="D6" s="28">
        <v>2020</v>
      </c>
      <c r="E6" s="28">
        <v>2021</v>
      </c>
      <c r="F6" s="28">
        <v>2022</v>
      </c>
      <c r="G6" s="28">
        <v>2023</v>
      </c>
      <c r="H6" s="28">
        <v>2024</v>
      </c>
      <c r="I6" s="71"/>
    </row>
    <row r="7" spans="1:9" ht="18" customHeight="1">
      <c r="A7" s="29" t="s">
        <v>79</v>
      </c>
      <c r="B7" s="30">
        <f>SUM(B8:B11)</f>
        <v>363828.22000000003</v>
      </c>
      <c r="C7" s="30">
        <f>SUM(C8:C11)</f>
        <v>257128.3</v>
      </c>
      <c r="D7" s="30">
        <f t="shared" ref="D7:H7" si="0">SUM(D8:D11)</f>
        <v>12438.7</v>
      </c>
      <c r="E7" s="30">
        <f t="shared" si="0"/>
        <v>24591.7</v>
      </c>
      <c r="F7" s="30">
        <f t="shared" si="0"/>
        <v>24359.1</v>
      </c>
      <c r="G7" s="30">
        <f t="shared" si="0"/>
        <v>34003.9</v>
      </c>
      <c r="H7" s="30">
        <f t="shared" si="0"/>
        <v>11306.52</v>
      </c>
      <c r="I7" s="28"/>
    </row>
    <row r="8" spans="1:9" ht="18" customHeight="1">
      <c r="A8" s="29" t="s">
        <v>80</v>
      </c>
      <c r="B8" s="30">
        <f>SUM(C8:H8)</f>
        <v>0</v>
      </c>
      <c r="C8" s="30">
        <v>0</v>
      </c>
      <c r="D8" s="30">
        <v>0</v>
      </c>
      <c r="E8" s="30">
        <v>0</v>
      </c>
      <c r="F8" s="31">
        <v>0</v>
      </c>
      <c r="G8" s="31">
        <v>0</v>
      </c>
      <c r="H8" s="30">
        <v>0</v>
      </c>
      <c r="I8" s="28"/>
    </row>
    <row r="9" spans="1:9" ht="18" customHeight="1">
      <c r="A9" s="29" t="s">
        <v>81</v>
      </c>
      <c r="B9" s="30">
        <f>SUM(C9:H9)</f>
        <v>20958.2</v>
      </c>
      <c r="C9" s="30">
        <v>0</v>
      </c>
      <c r="D9" s="30">
        <v>0</v>
      </c>
      <c r="E9" s="30">
        <v>10479.1</v>
      </c>
      <c r="F9" s="31">
        <v>10479.1</v>
      </c>
      <c r="G9" s="31">
        <v>0</v>
      </c>
      <c r="H9" s="30">
        <v>0</v>
      </c>
      <c r="I9" s="28"/>
    </row>
    <row r="10" spans="1:9" ht="18" customHeight="1">
      <c r="A10" s="29" t="s">
        <v>82</v>
      </c>
      <c r="B10" s="30">
        <f>SUM(C10:H10)</f>
        <v>60749.820000000007</v>
      </c>
      <c r="C10" s="30">
        <v>299</v>
      </c>
      <c r="D10" s="30">
        <v>32</v>
      </c>
      <c r="E10" s="30">
        <v>1228.4000000000001</v>
      </c>
      <c r="F10" s="31">
        <v>13880</v>
      </c>
      <c r="G10" s="31">
        <v>34003.9</v>
      </c>
      <c r="H10" s="30">
        <v>11306.52</v>
      </c>
      <c r="I10" s="28"/>
    </row>
    <row r="11" spans="1:9" ht="18" customHeight="1">
      <c r="A11" s="29" t="s">
        <v>83</v>
      </c>
      <c r="B11" s="30">
        <f>SUM(C11:H11)</f>
        <v>282120.2</v>
      </c>
      <c r="C11" s="30">
        <v>256829.3</v>
      </c>
      <c r="D11" s="30">
        <v>12406.7</v>
      </c>
      <c r="E11" s="30">
        <v>12884.2</v>
      </c>
      <c r="F11" s="31">
        <v>0</v>
      </c>
      <c r="G11" s="31">
        <v>0</v>
      </c>
      <c r="H11" s="30">
        <v>0</v>
      </c>
      <c r="I11" s="28"/>
    </row>
    <row r="12" spans="1:9" ht="18" customHeight="1">
      <c r="I12" t="s">
        <v>88</v>
      </c>
    </row>
    <row r="20" spans="12:12" ht="18" customHeight="1">
      <c r="L20" s="23"/>
    </row>
  </sheetData>
  <mergeCells count="7">
    <mergeCell ref="E1:I2"/>
    <mergeCell ref="B4:H4"/>
    <mergeCell ref="I4:I6"/>
    <mergeCell ref="B5:B6"/>
    <mergeCell ref="C5:H5"/>
    <mergeCell ref="A3:I3"/>
    <mergeCell ref="A4:A6"/>
  </mergeCells>
  <pageMargins left="0.23622047244094491" right="0.23622047244094491" top="0.74803149606299213" bottom="0.7480314960629921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Прил1</vt:lpstr>
      <vt:lpstr>Прил2</vt:lpstr>
      <vt:lpstr>Прил1!Область_печати</vt:lpstr>
      <vt:lpstr>Прил2!Область_печати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2024-10-21T05:23:35Z</cp:lastPrinted>
  <dcterms:created xsi:type="dcterms:W3CDTF">2024-03-01T04:53:20Z</dcterms:created>
  <dcterms:modified xsi:type="dcterms:W3CDTF">2024-11-06T04:46:56Z</dcterms:modified>
</cp:coreProperties>
</file>